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 codeName="{144559BF-596A-2B24-0A50-F0D1D4C42CD1}"/>
  <workbookPr filterPrivacy="1" codeName="ThisWorkbook" defaultThemeVersion="124226"/>
  <xr:revisionPtr revIDLastSave="0" documentId="13_ncr:1_{71725BEB-3578-46D5-94E6-43F12B3FC9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建玉練習" sheetId="2" r:id="rId1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2" l="1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7" i="2"/>
  <c r="Q7" i="2" s="1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O1" i="2"/>
  <c r="O8" i="2" l="1"/>
  <c r="O9" i="2" s="1"/>
  <c r="O10" i="2" s="1"/>
  <c r="O11" i="2" s="1"/>
  <c r="O12" i="2" s="1"/>
  <c r="O13" i="2" s="1"/>
  <c r="O14" i="2" s="1"/>
  <c r="O15" i="2" s="1"/>
  <c r="O16" i="2" s="1"/>
  <c r="Q8" i="2" l="1"/>
  <c r="Q9" i="2"/>
  <c r="C7" i="2"/>
  <c r="C21" i="2"/>
  <c r="C22" i="2" s="1"/>
  <c r="C23" i="2" s="1"/>
  <c r="C24" i="2" s="1"/>
  <c r="C25" i="2" s="1"/>
  <c r="C26" i="2" s="1"/>
  <c r="C27" i="2" s="1"/>
  <c r="C28" i="2" s="1"/>
  <c r="C29" i="2"/>
  <c r="C30" i="2" s="1"/>
  <c r="C31" i="2" s="1"/>
  <c r="C32" i="2" s="1"/>
  <c r="C33" i="2" s="1"/>
  <c r="C34" i="2" s="1"/>
  <c r="C35" i="2" s="1"/>
  <c r="C36" i="2" s="1"/>
  <c r="M22" i="2"/>
  <c r="M26" i="2"/>
  <c r="M30" i="2"/>
  <c r="M34" i="2"/>
  <c r="M23" i="2"/>
  <c r="M27" i="2"/>
  <c r="M31" i="2"/>
  <c r="M35" i="2"/>
  <c r="M20" i="2"/>
  <c r="M24" i="2"/>
  <c r="M28" i="2"/>
  <c r="M32" i="2"/>
  <c r="M36" i="2"/>
  <c r="M21" i="2"/>
  <c r="M25" i="2"/>
  <c r="M29" i="2"/>
  <c r="M33" i="2"/>
  <c r="G25" i="2"/>
  <c r="F25" i="2"/>
  <c r="E25" i="2"/>
  <c r="L25" i="2"/>
  <c r="C8" i="2"/>
  <c r="Q10" i="2" l="1"/>
  <c r="J35" i="2"/>
  <c r="K35" i="2"/>
  <c r="J36" i="2"/>
  <c r="K36" i="2"/>
  <c r="C9" i="2"/>
  <c r="L9" i="2"/>
  <c r="Q11" i="2" l="1"/>
  <c r="R35" i="2"/>
  <c r="R36" i="2"/>
  <c r="F35" i="2"/>
  <c r="E35" i="2"/>
  <c r="G35" i="2"/>
  <c r="L35" i="2"/>
  <c r="C10" i="2"/>
  <c r="C11" i="2" s="1"/>
  <c r="Q12" i="2" l="1"/>
  <c r="D35" i="2"/>
  <c r="G36" i="2"/>
  <c r="L36" i="2"/>
  <c r="E36" i="2"/>
  <c r="F36" i="2"/>
  <c r="C12" i="2"/>
  <c r="Q13" i="2" l="1"/>
  <c r="D36" i="2"/>
  <c r="C13" i="2"/>
  <c r="M12" i="2"/>
  <c r="Q14" i="2" l="1"/>
  <c r="J7" i="2"/>
  <c r="K7" i="2" s="1"/>
  <c r="G33" i="2"/>
  <c r="L26" i="2"/>
  <c r="G28" i="2"/>
  <c r="G23" i="2"/>
  <c r="E19" i="2"/>
  <c r="L32" i="2"/>
  <c r="E24" i="2"/>
  <c r="F23" i="2"/>
  <c r="F33" i="2"/>
  <c r="F22" i="2"/>
  <c r="F29" i="2"/>
  <c r="E34" i="2"/>
  <c r="G30" i="2"/>
  <c r="E21" i="2"/>
  <c r="G34" i="2"/>
  <c r="L19" i="2"/>
  <c r="L30" i="2"/>
  <c r="F32" i="2"/>
  <c r="E26" i="2"/>
  <c r="G27" i="2"/>
  <c r="E30" i="2"/>
  <c r="L31" i="2"/>
  <c r="F24" i="2"/>
  <c r="L24" i="2"/>
  <c r="G20" i="2"/>
  <c r="G32" i="2"/>
  <c r="E23" i="2"/>
  <c r="E33" i="2"/>
  <c r="E22" i="2"/>
  <c r="L34" i="2"/>
  <c r="L27" i="2"/>
  <c r="L29" i="2"/>
  <c r="L23" i="2"/>
  <c r="G31" i="2"/>
  <c r="F28" i="2"/>
  <c r="L28" i="2"/>
  <c r="F26" i="2"/>
  <c r="E27" i="2"/>
  <c r="F30" i="2"/>
  <c r="G19" i="2"/>
  <c r="G24" i="2"/>
  <c r="F27" i="2"/>
  <c r="G22" i="2"/>
  <c r="E32" i="2"/>
  <c r="E29" i="2"/>
  <c r="F21" i="2"/>
  <c r="L22" i="2"/>
  <c r="E20" i="2"/>
  <c r="G21" i="2"/>
  <c r="L20" i="2"/>
  <c r="L21" i="2"/>
  <c r="E28" i="2"/>
  <c r="M19" i="2"/>
  <c r="F20" i="2"/>
  <c r="G26" i="2"/>
  <c r="L33" i="2"/>
  <c r="F34" i="2"/>
  <c r="F31" i="2"/>
  <c r="G29" i="2"/>
  <c r="F19" i="2"/>
  <c r="E31" i="2"/>
  <c r="E13" i="2"/>
  <c r="M13" i="2"/>
  <c r="E7" i="2"/>
  <c r="E9" i="2"/>
  <c r="M8" i="2"/>
  <c r="L12" i="2"/>
  <c r="L11" i="2"/>
  <c r="G9" i="2"/>
  <c r="F12" i="2"/>
  <c r="L8" i="2"/>
  <c r="F11" i="2"/>
  <c r="G13" i="2"/>
  <c r="G10" i="2"/>
  <c r="E12" i="2"/>
  <c r="M9" i="2"/>
  <c r="G12" i="2"/>
  <c r="F8" i="2"/>
  <c r="M10" i="2"/>
  <c r="M7" i="2"/>
  <c r="C14" i="2"/>
  <c r="E14" i="2"/>
  <c r="F13" i="2"/>
  <c r="F10" i="2"/>
  <c r="G8" i="2"/>
  <c r="G7" i="2"/>
  <c r="G11" i="2"/>
  <c r="E10" i="2"/>
  <c r="F7" i="2"/>
  <c r="F9" i="2"/>
  <c r="M14" i="2"/>
  <c r="L13" i="2"/>
  <c r="E8" i="2"/>
  <c r="E11" i="2"/>
  <c r="L7" i="2"/>
  <c r="L10" i="2"/>
  <c r="L14" i="2"/>
  <c r="F14" i="2"/>
  <c r="G14" i="2"/>
  <c r="Q16" i="2" l="1"/>
  <c r="Q15" i="2"/>
  <c r="C19" i="2"/>
  <c r="C20" i="2" s="1"/>
  <c r="N7" i="2"/>
  <c r="S7" i="2" s="1"/>
  <c r="D34" i="2"/>
  <c r="D32" i="2"/>
  <c r="D30" i="2"/>
  <c r="D28" i="2"/>
  <c r="D26" i="2"/>
  <c r="D24" i="2"/>
  <c r="D22" i="2"/>
  <c r="D20" i="2"/>
  <c r="D14" i="2"/>
  <c r="D7" i="2"/>
  <c r="D33" i="2"/>
  <c r="D31" i="2"/>
  <c r="D29" i="2"/>
  <c r="D27" i="2"/>
  <c r="D25" i="2"/>
  <c r="D23" i="2"/>
  <c r="D21" i="2"/>
  <c r="D19" i="2"/>
  <c r="D13" i="2"/>
  <c r="D12" i="2"/>
  <c r="D11" i="2"/>
  <c r="D10" i="2"/>
  <c r="D8" i="2"/>
  <c r="D9" i="2"/>
  <c r="J30" i="2"/>
  <c r="K30" i="2"/>
  <c r="J31" i="2"/>
  <c r="K31" i="2"/>
  <c r="J32" i="2"/>
  <c r="K32" i="2"/>
  <c r="J33" i="2"/>
  <c r="K33" i="2"/>
  <c r="J34" i="2"/>
  <c r="K34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M11" i="2"/>
  <c r="C15" i="2"/>
  <c r="M15" i="2"/>
  <c r="F15" i="2"/>
  <c r="G15" i="2"/>
  <c r="E15" i="2"/>
  <c r="L15" i="2"/>
  <c r="P7" i="2" l="1"/>
  <c r="N8" i="2"/>
  <c r="S8" i="2" s="1"/>
  <c r="D15" i="2"/>
  <c r="R34" i="2"/>
  <c r="R28" i="2"/>
  <c r="R33" i="2"/>
  <c r="R32" i="2"/>
  <c r="R30" i="2"/>
  <c r="R29" i="2"/>
  <c r="R31" i="2"/>
  <c r="R27" i="2"/>
  <c r="R19" i="2"/>
  <c r="R11" i="2"/>
  <c r="R23" i="2"/>
  <c r="R15" i="2"/>
  <c r="R7" i="2"/>
  <c r="R25" i="2"/>
  <c r="R21" i="2"/>
  <c r="R17" i="2"/>
  <c r="R13" i="2"/>
  <c r="R9" i="2"/>
  <c r="R22" i="2"/>
  <c r="R26" i="2"/>
  <c r="R18" i="2"/>
  <c r="R14" i="2"/>
  <c r="R10" i="2"/>
  <c r="R24" i="2"/>
  <c r="R20" i="2"/>
  <c r="R16" i="2"/>
  <c r="R8" i="2"/>
  <c r="R12" i="2"/>
  <c r="C16" i="2"/>
  <c r="C17" i="2"/>
  <c r="F16" i="2"/>
  <c r="M16" i="2"/>
  <c r="L16" i="2"/>
  <c r="G16" i="2"/>
  <c r="E16" i="2"/>
  <c r="F17" i="2"/>
  <c r="C18" i="2"/>
  <c r="M17" i="2"/>
  <c r="E17" i="2"/>
  <c r="G17" i="2"/>
  <c r="L17" i="2"/>
  <c r="L18" i="2"/>
  <c r="E18" i="2"/>
  <c r="G18" i="2"/>
  <c r="M18" i="2"/>
  <c r="F18" i="2"/>
  <c r="O17" i="2" l="1"/>
  <c r="O18" i="2" s="1"/>
  <c r="Q18" i="2" s="1"/>
  <c r="D18" i="2"/>
  <c r="D17" i="2"/>
  <c r="D16" i="2"/>
  <c r="Q17" i="2"/>
  <c r="N9" i="2"/>
  <c r="S9" i="2" s="1"/>
  <c r="P8" i="2"/>
  <c r="N10" i="2" l="1"/>
  <c r="S10" i="2" s="1"/>
  <c r="P9" i="2"/>
  <c r="T7" i="2"/>
  <c r="N11" i="2" l="1"/>
  <c r="S11" i="2" s="1"/>
  <c r="P10" i="2"/>
  <c r="N12" i="2" l="1"/>
  <c r="S12" i="2" s="1"/>
  <c r="P11" i="2"/>
  <c r="T8" i="2"/>
  <c r="P12" i="2" l="1"/>
  <c r="N13" i="2"/>
  <c r="S13" i="2" s="1"/>
  <c r="T9" i="2"/>
  <c r="P13" i="2" l="1"/>
  <c r="N14" i="2"/>
  <c r="S14" i="2" s="1"/>
  <c r="T10" i="2"/>
  <c r="P14" i="2" l="1"/>
  <c r="N15" i="2"/>
  <c r="S15" i="2" s="1"/>
  <c r="T11" i="2"/>
  <c r="T12" i="2" s="1"/>
  <c r="P15" i="2" l="1"/>
  <c r="N16" i="2"/>
  <c r="S16" i="2" s="1"/>
  <c r="P16" i="2" l="1"/>
  <c r="N17" i="2"/>
  <c r="S17" i="2" s="1"/>
  <c r="T13" i="2"/>
  <c r="N18" i="2" l="1"/>
  <c r="P17" i="2"/>
  <c r="T14" i="2"/>
  <c r="P18" i="2" l="1"/>
  <c r="S18" i="2"/>
  <c r="T15" i="2"/>
  <c r="T16" i="2" s="1"/>
  <c r="T17" i="2" l="1"/>
  <c r="T18" i="2" l="1"/>
  <c r="T19" i="2" l="1"/>
  <c r="T20" i="2" l="1"/>
  <c r="T21" i="2" l="1"/>
  <c r="T22" i="2" l="1"/>
  <c r="T23" i="2" l="1"/>
  <c r="T24" i="2" l="1"/>
  <c r="T25" i="2" l="1"/>
  <c r="T26" i="2" l="1"/>
  <c r="T27" i="2" l="1"/>
  <c r="T28" i="2" l="1"/>
  <c r="T29" i="2" l="1"/>
  <c r="T30" i="2" l="1"/>
  <c r="T31" i="2" l="1"/>
  <c r="T32" i="2" l="1"/>
  <c r="T33" i="2" l="1"/>
  <c r="T34" i="2" l="1"/>
  <c r="T35" i="2" l="1"/>
  <c r="T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1" authorId="0" shapeId="0" xr:uid="{4570FDF7-5C7A-41AF-BD15-2A33DA037652}">
      <text>
        <r>
          <rPr>
            <b/>
            <sz val="9"/>
            <color indexed="81"/>
            <rFont val="MS P ゴシック"/>
            <family val="3"/>
            <charset val="128"/>
          </rPr>
          <t>同じＰＣに同居しているチャートギャラリーのデータが表示されます。</t>
        </r>
      </text>
    </comment>
    <comment ref="S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＜説明＞
1= 当日14:30頃に「大引成行」注文
2= 当日夜に「寄付成行」注文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" authorId="0" shapeId="0" xr:uid="{7F62ABE8-D37C-4222-B4A0-17089D8382AB}">
      <text>
        <r>
          <rPr>
            <sz val="9"/>
            <color indexed="81"/>
            <rFont val="MS P ゴシック"/>
            <family val="3"/>
            <charset val="128"/>
          </rPr>
          <t xml:space="preserve">上記銘柄のデータが存在する日付を入力してください。
</t>
        </r>
      </text>
    </comment>
    <comment ref="S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＜参考＞
個別株: 単位株数
日経先物Large: 1000
日経先物Small: 100
くりっく株３６５ : 100
JP225 CFD:  1</t>
        </r>
      </text>
    </comment>
    <comment ref="S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＜注意＞
信用取引の金利や
スワップのマイナス分は
考慮されていませんので、
手数料を多めに設定する等で
調整する必要があります。</t>
        </r>
      </text>
    </comment>
    <comment ref="E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ローソク足の動き
白は陽線、
黒は陰線、
[終値-始値]</t>
        </r>
      </text>
    </comment>
  </commentList>
</comments>
</file>

<file path=xl/sharedStrings.xml><?xml version="1.0" encoding="utf-8"?>
<sst xmlns="http://schemas.openxmlformats.org/spreadsheetml/2006/main" count="37" uniqueCount="36">
  <si>
    <t>日付</t>
    <rPh sb="0" eb="2">
      <t>ヒヅケ</t>
    </rPh>
    <phoneticPr fontId="2"/>
  </si>
  <si>
    <t>売建</t>
    <rPh sb="0" eb="1">
      <t>ウ</t>
    </rPh>
    <rPh sb="1" eb="2">
      <t>タ</t>
    </rPh>
    <phoneticPr fontId="2"/>
  </si>
  <si>
    <t>買建</t>
    <rPh sb="0" eb="1">
      <t>カ</t>
    </rPh>
    <rPh sb="1" eb="2">
      <t>タ</t>
    </rPh>
    <phoneticPr fontId="2"/>
  </si>
  <si>
    <t>残高</t>
    <rPh sb="0" eb="2">
      <t>ザンダカ</t>
    </rPh>
    <phoneticPr fontId="2"/>
  </si>
  <si>
    <t>当日終値</t>
    <rPh sb="0" eb="2">
      <t>トウジツ</t>
    </rPh>
    <rPh sb="2" eb="4">
      <t>オワリネ</t>
    </rPh>
    <phoneticPr fontId="2"/>
  </si>
  <si>
    <t>翌日始値</t>
    <rPh sb="0" eb="1">
      <t>ヨク</t>
    </rPh>
    <rPh sb="1" eb="2">
      <t>ニチ</t>
    </rPh>
    <rPh sb="2" eb="3">
      <t>ハジ</t>
    </rPh>
    <rPh sb="3" eb="4">
      <t>ネ</t>
    </rPh>
    <phoneticPr fontId="2"/>
  </si>
  <si>
    <t>曜</t>
    <rPh sb="0" eb="1">
      <t>ヨウ</t>
    </rPh>
    <phoneticPr fontId="2"/>
  </si>
  <si>
    <t>１枚あたりの倍率 ：</t>
    <rPh sb="1" eb="2">
      <t>マイ</t>
    </rPh>
    <rPh sb="6" eb="8">
      <t>バイリツ</t>
    </rPh>
    <phoneticPr fontId="2"/>
  </si>
  <si>
    <t>手数料</t>
    <rPh sb="0" eb="3">
      <t>テスウリョウ</t>
    </rPh>
    <phoneticPr fontId="2"/>
  </si>
  <si>
    <t>１枚あたりの往復手数料 ：</t>
    <rPh sb="1" eb="2">
      <t>マイ</t>
    </rPh>
    <rPh sb="6" eb="8">
      <t>オウフク</t>
    </rPh>
    <rPh sb="8" eb="11">
      <t>テスウリョウ</t>
    </rPh>
    <phoneticPr fontId="2"/>
  </si>
  <si>
    <t>Copyright (C) 細野俊一 All Rights Reserved.</t>
    <rPh sb="14" eb="16">
      <t>ホソノ</t>
    </rPh>
    <rPh sb="16" eb="18">
      <t>シュンイチ</t>
    </rPh>
    <phoneticPr fontId="2"/>
  </si>
  <si>
    <t>色のセル以外は、計算式が含まれていますので、上書きしないでください。</t>
    <rPh sb="0" eb="1">
      <t>イロ</t>
    </rPh>
    <rPh sb="4" eb="6">
      <t>イガイ</t>
    </rPh>
    <rPh sb="8" eb="10">
      <t>ケイサン</t>
    </rPh>
    <rPh sb="10" eb="11">
      <t>シキ</t>
    </rPh>
    <rPh sb="12" eb="13">
      <t>フク</t>
    </rPh>
    <rPh sb="22" eb="24">
      <t>ウワガ</t>
    </rPh>
    <phoneticPr fontId="2"/>
  </si>
  <si>
    <t>・</t>
    <phoneticPr fontId="2"/>
  </si>
  <si>
    <t>＜注意事項＞</t>
    <rPh sb="1" eb="3">
      <t>チュウイ</t>
    </rPh>
    <rPh sb="3" eb="5">
      <t>ジコウ</t>
    </rPh>
    <phoneticPr fontId="2"/>
  </si>
  <si>
    <t>No.</t>
    <phoneticPr fontId="2"/>
  </si>
  <si>
    <t>開始日：</t>
    <rPh sb="0" eb="2">
      <t>カイシ</t>
    </rPh>
    <rPh sb="2" eb="3">
      <t>ヒ</t>
    </rPh>
    <phoneticPr fontId="2"/>
  </si>
  <si>
    <t>時間軸：</t>
    <rPh sb="0" eb="2">
      <t>ジカン</t>
    </rPh>
    <rPh sb="2" eb="3">
      <t>ジク</t>
    </rPh>
    <phoneticPr fontId="2"/>
  </si>
  <si>
    <t>日足</t>
    <rPh sb="0" eb="2">
      <t>ヒアシ</t>
    </rPh>
    <phoneticPr fontId="2"/>
  </si>
  <si>
    <t>下髭</t>
    <rPh sb="0" eb="1">
      <t>シタ</t>
    </rPh>
    <rPh sb="1" eb="2">
      <t>ヒゲ</t>
    </rPh>
    <phoneticPr fontId="2"/>
  </si>
  <si>
    <t>上髭</t>
    <rPh sb="0" eb="1">
      <t>ウワ</t>
    </rPh>
    <rPh sb="1" eb="2">
      <t>ヒゲ</t>
    </rPh>
    <phoneticPr fontId="2"/>
  </si>
  <si>
    <t>ロ足</t>
    <rPh sb="1" eb="2">
      <t>アシ</t>
    </rPh>
    <phoneticPr fontId="2"/>
  </si>
  <si>
    <t>約定モード（1=当引、2=翌寄）：</t>
    <rPh sb="0" eb="2">
      <t>ヤクジョウ</t>
    </rPh>
    <rPh sb="8" eb="9">
      <t>トウ</t>
    </rPh>
    <rPh sb="9" eb="10">
      <t>ヒ</t>
    </rPh>
    <rPh sb="13" eb="14">
      <t>ヨク</t>
    </rPh>
    <rPh sb="14" eb="15">
      <t>ヨ</t>
    </rPh>
    <phoneticPr fontId="2"/>
  </si>
  <si>
    <t>開始残高：</t>
    <rPh sb="0" eb="2">
      <t>カイシ</t>
    </rPh>
    <rPh sb="2" eb="4">
      <t>ザンダカ</t>
    </rPh>
    <phoneticPr fontId="2"/>
  </si>
  <si>
    <t>銘柄コード：</t>
    <rPh sb="0" eb="2">
      <t>メイガラ</t>
    </rPh>
    <phoneticPr fontId="2"/>
  </si>
  <si>
    <t>行を加える時は、最終行をコピーし、計算式をそのままスライドさせてください。</t>
    <rPh sb="0" eb="1">
      <t>ギョウ</t>
    </rPh>
    <rPh sb="2" eb="3">
      <t>クワ</t>
    </rPh>
    <rPh sb="5" eb="6">
      <t>トキ</t>
    </rPh>
    <rPh sb="8" eb="11">
      <t>サイシュウギョウ</t>
    </rPh>
    <rPh sb="17" eb="19">
      <t>ケイサン</t>
    </rPh>
    <rPh sb="19" eb="20">
      <t>シキ</t>
    </rPh>
    <phoneticPr fontId="2"/>
  </si>
  <si>
    <t>売損益</t>
    <rPh sb="0" eb="1">
      <t>ウ</t>
    </rPh>
    <rPh sb="1" eb="3">
      <t>ソンエキ</t>
    </rPh>
    <phoneticPr fontId="2"/>
  </si>
  <si>
    <t>買損益</t>
    <rPh sb="0" eb="1">
      <t>カ</t>
    </rPh>
    <rPh sb="1" eb="3">
      <t>ソンエキ</t>
    </rPh>
    <phoneticPr fontId="2"/>
  </si>
  <si>
    <t>売平均値</t>
    <rPh sb="0" eb="1">
      <t>ウ</t>
    </rPh>
    <rPh sb="1" eb="3">
      <t>ヘイキン</t>
    </rPh>
    <rPh sb="3" eb="4">
      <t>アタイ</t>
    </rPh>
    <phoneticPr fontId="2"/>
  </si>
  <si>
    <t>買平均値</t>
    <rPh sb="0" eb="1">
      <t>カイ</t>
    </rPh>
    <rPh sb="1" eb="3">
      <t>ヘイキン</t>
    </rPh>
    <rPh sb="3" eb="4">
      <t>アタイ</t>
    </rPh>
    <phoneticPr fontId="2"/>
  </si>
  <si>
    <t>繰越建残：</t>
    <rPh sb="0" eb="1">
      <t>ク</t>
    </rPh>
    <rPh sb="1" eb="2">
      <t>コ</t>
    </rPh>
    <rPh sb="2" eb="3">
      <t>ダテ</t>
    </rPh>
    <rPh sb="3" eb="4">
      <t>ザン</t>
    </rPh>
    <phoneticPr fontId="2"/>
  </si>
  <si>
    <t>繰越建数：</t>
    <rPh sb="0" eb="2">
      <t>クリコシ</t>
    </rPh>
    <rPh sb="2" eb="3">
      <t>ダテ</t>
    </rPh>
    <rPh sb="3" eb="4">
      <t>スウ</t>
    </rPh>
    <phoneticPr fontId="2"/>
  </si>
  <si>
    <t>1001</t>
    <phoneticPr fontId="2"/>
  </si>
  <si>
    <t>評価損益</t>
    <rPh sb="0" eb="2">
      <t>ヒョウカ</t>
    </rPh>
    <rPh sb="2" eb="4">
      <t>ソンエキ</t>
    </rPh>
    <phoneticPr fontId="2"/>
  </si>
  <si>
    <t>売注</t>
    <rPh sb="0" eb="1">
      <t>ウ</t>
    </rPh>
    <rPh sb="1" eb="2">
      <t>チュウ</t>
    </rPh>
    <phoneticPr fontId="2"/>
  </si>
  <si>
    <t>買注</t>
    <rPh sb="0" eb="1">
      <t>カ</t>
    </rPh>
    <rPh sb="1" eb="2">
      <t>チュウ</t>
    </rPh>
    <phoneticPr fontId="2"/>
  </si>
  <si>
    <t>トレード練習　損益計算シート ver2.04</t>
    <rPh sb="4" eb="6">
      <t>レンシュウ</t>
    </rPh>
    <rPh sb="7" eb="9">
      <t>ソンエキ</t>
    </rPh>
    <rPh sb="9" eb="1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</si>
</sst>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\+0;\-0"/>
    <numFmt numFmtId="177" formatCode="aaa"/>
    <numFmt numFmtId="178" formatCode="[Red]&quot;¥&quot;#,##0;&quot;¥&quot;\-#,##0;[Black]&quot;¥&quot;#,##0"/>
    <numFmt numFmtId="179" formatCode="yyyy/mm/dd"/>
    <numFmt numFmtId="180" formatCode="&quot;¥&quot;\+#,##0;[Red]&quot;¥&quot;\-#,##0;&quot;¥&quot;0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7" fillId="3" borderId="1" xfId="0" applyFont="1" applyFill="1" applyBorder="1"/>
    <xf numFmtId="38" fontId="7" fillId="0" borderId="1" xfId="1" applyFont="1" applyBorder="1" applyAlignment="1"/>
    <xf numFmtId="179" fontId="7" fillId="0" borderId="1" xfId="0" applyNumberFormat="1" applyFont="1" applyFill="1" applyBorder="1"/>
    <xf numFmtId="177" fontId="7" fillId="0" borderId="1" xfId="0" applyNumberFormat="1" applyFont="1" applyBorder="1" applyAlignment="1">
      <alignment horizontal="center"/>
    </xf>
    <xf numFmtId="38" fontId="7" fillId="0" borderId="1" xfId="1" applyFont="1" applyBorder="1" applyAlignment="1">
      <alignment horizontal="center"/>
    </xf>
    <xf numFmtId="176" fontId="7" fillId="0" borderId="1" xfId="0" applyNumberFormat="1" applyFont="1" applyBorder="1"/>
    <xf numFmtId="6" fontId="7" fillId="0" borderId="1" xfId="2" applyFont="1" applyBorder="1" applyAlignment="1"/>
    <xf numFmtId="180" fontId="7" fillId="0" borderId="1" xfId="2" applyNumberFormat="1" applyFont="1" applyBorder="1" applyAlignment="1"/>
    <xf numFmtId="178" fontId="7" fillId="0" borderId="1" xfId="2" applyNumberFormat="1" applyFont="1" applyBorder="1" applyAlignment="1"/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6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14" fontId="7" fillId="3" borderId="1" xfId="0" applyNumberFormat="1" applyFont="1" applyFill="1" applyBorder="1" applyAlignment="1" applyProtection="1">
      <alignment horizontal="center"/>
      <protection locked="0"/>
    </xf>
    <xf numFmtId="6" fontId="7" fillId="3" borderId="1" xfId="2" applyFont="1" applyFill="1" applyBorder="1" applyAlignment="1" applyProtection="1">
      <protection locked="0"/>
    </xf>
    <xf numFmtId="0" fontId="12" fillId="3" borderId="1" xfId="0" applyFont="1" applyFill="1" applyBorder="1" applyProtection="1">
      <protection locked="0"/>
    </xf>
    <xf numFmtId="38" fontId="12" fillId="3" borderId="1" xfId="1" applyFont="1" applyFill="1" applyBorder="1" applyAlignment="1" applyProtection="1">
      <protection locked="0"/>
    </xf>
    <xf numFmtId="6" fontId="12" fillId="3" borderId="1" xfId="2" applyFont="1" applyFill="1" applyBorder="1" applyAlignment="1" applyProtection="1">
      <protection locked="0"/>
    </xf>
    <xf numFmtId="0" fontId="0" fillId="0" borderId="3" xfId="0" applyBorder="1"/>
  </cellXfs>
  <cellStyles count="3">
    <cellStyle name="桁区切り" xfId="1" builtinId="6"/>
    <cellStyle name="通貨" xfId="2" builtinId="7"/>
    <cellStyle name="標準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Medium9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40"/>
  <sheetViews>
    <sheetView tabSelected="1" workbookViewId="0"/>
  </sheetViews>
  <sheetFormatPr defaultRowHeight="13.5"/>
  <cols>
    <col min="1" max="1" width="1.625" customWidth="1"/>
    <col min="2" max="2" width="3.5" customWidth="1"/>
    <col min="3" max="3" width="11.25" customWidth="1"/>
    <col min="4" max="4" width="3.75" bestFit="1" customWidth="1"/>
    <col min="5" max="5" width="6.875" hidden="1" customWidth="1"/>
    <col min="6" max="7" width="6" hidden="1" customWidth="1"/>
    <col min="8" max="9" width="5.5" customWidth="1"/>
    <col min="10" max="11" width="5.75" customWidth="1"/>
    <col min="12" max="13" width="9.875" customWidth="1"/>
    <col min="14" max="15" width="9" customWidth="1"/>
    <col min="16" max="16" width="9.875" customWidth="1"/>
    <col min="19" max="20" width="11.125" customWidth="1"/>
  </cols>
  <sheetData>
    <row r="1" spans="2:20" ht="18.75">
      <c r="B1" s="1" t="s">
        <v>35</v>
      </c>
      <c r="M1" s="2" t="s">
        <v>23</v>
      </c>
      <c r="N1" s="23" t="s">
        <v>31</v>
      </c>
      <c r="O1" s="16" t="str">
        <f>kname($N$1)</f>
        <v>日経225</v>
      </c>
      <c r="P1" s="17"/>
      <c r="Q1" s="29"/>
      <c r="R1" s="18"/>
      <c r="S1" s="19" t="s">
        <v>16</v>
      </c>
      <c r="T1" s="3" t="s">
        <v>17</v>
      </c>
    </row>
    <row r="2" spans="2:20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9" t="s">
        <v>21</v>
      </c>
      <c r="T2" s="26">
        <v>2</v>
      </c>
    </row>
    <row r="3" spans="2:20">
      <c r="B3" s="3"/>
      <c r="C3" s="3"/>
      <c r="D3" s="3"/>
      <c r="E3" s="3"/>
      <c r="F3" s="3"/>
      <c r="G3" s="3"/>
      <c r="H3" s="21" t="s">
        <v>30</v>
      </c>
      <c r="I3" s="3"/>
      <c r="J3" s="3"/>
      <c r="K3" s="19" t="s">
        <v>15</v>
      </c>
      <c r="L3" s="24">
        <v>43466</v>
      </c>
      <c r="M3" s="3"/>
      <c r="N3" s="3"/>
      <c r="O3" s="3"/>
      <c r="P3" s="3"/>
      <c r="Q3" s="3"/>
      <c r="R3" s="3"/>
      <c r="S3" s="19" t="s">
        <v>7</v>
      </c>
      <c r="T3" s="27">
        <v>100</v>
      </c>
    </row>
    <row r="4" spans="2:20">
      <c r="B4" s="3"/>
      <c r="C4" s="3"/>
      <c r="D4" s="3"/>
      <c r="E4" s="3"/>
      <c r="F4" s="3"/>
      <c r="H4" s="22">
        <v>0</v>
      </c>
      <c r="I4" s="22">
        <v>0</v>
      </c>
      <c r="J4" s="3"/>
      <c r="K4" s="20" t="s">
        <v>22</v>
      </c>
      <c r="L4" s="25">
        <v>0</v>
      </c>
      <c r="M4" s="19" t="s">
        <v>29</v>
      </c>
      <c r="N4" s="25">
        <v>0</v>
      </c>
      <c r="O4" s="25">
        <v>0</v>
      </c>
      <c r="P4" s="3"/>
      <c r="Q4" s="3"/>
      <c r="R4" s="3"/>
      <c r="S4" s="19" t="s">
        <v>9</v>
      </c>
      <c r="T4" s="28">
        <v>2000</v>
      </c>
    </row>
    <row r="5" spans="2:20" ht="6" customHeight="1"/>
    <row r="6" spans="2:20">
      <c r="B6" s="6" t="s">
        <v>14</v>
      </c>
      <c r="C6" s="6" t="s">
        <v>0</v>
      </c>
      <c r="D6" s="6" t="s">
        <v>6</v>
      </c>
      <c r="E6" s="6" t="s">
        <v>20</v>
      </c>
      <c r="F6" s="6" t="s">
        <v>18</v>
      </c>
      <c r="G6" s="6" t="s">
        <v>19</v>
      </c>
      <c r="H6" s="6" t="s">
        <v>1</v>
      </c>
      <c r="I6" s="6" t="s">
        <v>2</v>
      </c>
      <c r="J6" s="6" t="s">
        <v>33</v>
      </c>
      <c r="K6" s="6" t="s">
        <v>34</v>
      </c>
      <c r="L6" s="6" t="s">
        <v>4</v>
      </c>
      <c r="M6" s="6" t="s">
        <v>5</v>
      </c>
      <c r="N6" s="6" t="s">
        <v>27</v>
      </c>
      <c r="O6" s="6" t="s">
        <v>28</v>
      </c>
      <c r="P6" s="6" t="s">
        <v>25</v>
      </c>
      <c r="Q6" s="6" t="s">
        <v>26</v>
      </c>
      <c r="R6" s="6" t="s">
        <v>8</v>
      </c>
      <c r="S6" s="6" t="s">
        <v>32</v>
      </c>
      <c r="T6" s="6" t="s">
        <v>3</v>
      </c>
    </row>
    <row r="7" spans="2:20">
      <c r="B7" s="8">
        <v>1</v>
      </c>
      <c r="C7" s="9">
        <f>L3</f>
        <v>43466</v>
      </c>
      <c r="D7" s="10" t="str">
        <f>IF(OR(H7="",I7=""),"", WEEKDAY(C7))</f>
        <v/>
      </c>
      <c r="E7" s="11" t="str">
        <f>IF(OR(H7="",I7=""),"", hike($N$1,$C7) - yori($N$1,$C7))</f>
        <v/>
      </c>
      <c r="F7" s="8" t="str">
        <f>IF(OR(H7="",I7=""),"", IF(yori($N$1,$C7) &lt; hike($N$1,$C7), yori($N$1,$C7) - yasu($N$1,$C7), hike($N$1,$C7) - yasu($N$1,$C7) ) )</f>
        <v/>
      </c>
      <c r="G7" s="8" t="str">
        <f>IF(OR(H7="",I7=""),"", IF(yori($N$1,$C7) &lt; hike($N$1,$C7), taka($N$1,$C7) - hike($N$1,$C7), taka($N$1,$C7) - yori($N$1,$C7) ) )</f>
        <v/>
      </c>
      <c r="H7" s="22"/>
      <c r="I7" s="22"/>
      <c r="J7" s="12" t="str">
        <f>IF(OR(H7="",I7=""),"",  H7-H$4)</f>
        <v/>
      </c>
      <c r="K7" s="12" t="str">
        <f>IF(OR(I7="",J7=""),"",  I7-I$4)</f>
        <v/>
      </c>
      <c r="L7" s="13" t="str">
        <f>IF(OR(H7="",I7=""),"", hike($N$1,$C7))</f>
        <v/>
      </c>
      <c r="M7" s="13" t="str">
        <f>IF(OR(H7="",I7=""),"", yokuyori($N$1,$C7))</f>
        <v/>
      </c>
      <c r="N7" s="13" t="str">
        <f>IF(OR($H7="",$I7=""),"",  IF(H7=0, N4, IF(J7&lt;=0,N4, INT(( (N4*H4) + (CHOOSE($T$2,L7,M7)*J7) )/H7 ) ) ) )</f>
        <v/>
      </c>
      <c r="O7" s="13" t="str">
        <f>IF(OR($H7="",$I7=""),"",  IF(I7=0, O4, IF(K7&lt;=0,O4, INT(( (O4*I4) + (CHOOSE($T$2,L7,M7)*K7) )/I7 ) ) ) )</f>
        <v/>
      </c>
      <c r="P7" s="14" t="str">
        <f>IF(OR(H7="",I7=""),"", IF(N7=0,0,IF(J7&lt;0,(N7*ABS(J7))-(CHOOSE($T$2,L7,M7)*ABS(J7)),0)))</f>
        <v/>
      </c>
      <c r="Q7" s="14" t="str">
        <f>IF(OR(H7="",I7=""),"", IF(O7=0,0,IF(K7&lt;0,(CHOOSE($T$2,L7,M7)*ABS(K7))-(O7*ABS(K7)),0)))</f>
        <v/>
      </c>
      <c r="R7" s="15" t="str">
        <f t="shared" ref="R7:R36" si="0">IF(OR(H7="",I7=""),"", $T$4*(IF(J7&lt;0, ABS(J7),0) + IF(K7&lt;0,ABS(K7),0)))</f>
        <v/>
      </c>
      <c r="S7" s="13" t="str">
        <f>IF(OR(H7="",I7=""),"", ( IF(N7=0,0, (N7*ABS(H7)) - (CHOOSE($T$2,L7,M7)*ABS(H7)) ) + IF(O7=0,0, (CHOOSE($T$2,L7,M7)*ABS(I7)) - (O7*ABS(I7)) ) )*$T$3)</f>
        <v/>
      </c>
      <c r="T7" s="13" t="str">
        <f>IF(OR(H7="",I7=""),"", $L$4+ ((P7+Q7)*$T$3-R7) )</f>
        <v/>
      </c>
    </row>
    <row r="8" spans="2:20">
      <c r="B8" s="8">
        <v>2</v>
      </c>
      <c r="C8" s="9" t="str">
        <f>IF(OR(H8="",I8=""),"", kdate($N$1,C7,1))</f>
        <v/>
      </c>
      <c r="D8" s="10" t="str">
        <f t="shared" ref="D8:D34" si="1">IF(OR(H8="",I8=""),"", WEEKDAY(C8))</f>
        <v/>
      </c>
      <c r="E8" s="11" t="str">
        <f>IF(OR(H8="",I8=""),"", hike($N$1,$C8) - yori($N$1,$C8))</f>
        <v/>
      </c>
      <c r="F8" s="8" t="str">
        <f>IF(OR(H8="",I8=""),"", IF(yori($N$1,$C8) &lt; hike($N$1,$C8), yori($N$1,$C8) - yasu($N$1,$C8), hike($N$1,$C8) - yasu($N$1,$C8) ) )</f>
        <v/>
      </c>
      <c r="G8" s="8" t="str">
        <f>IF(OR(H8="",I8=""),"", IF(yori($N$1,$C8) &lt; hike($N$1,$C8), taka($N$1,$C8) - hike($N$1,$C8), taka($N$1,$C8) - yori($N$1,$C8) ) )</f>
        <v/>
      </c>
      <c r="H8" s="22"/>
      <c r="I8" s="22"/>
      <c r="J8" s="12" t="str">
        <f t="shared" ref="J8:J29" si="2">IF(OR(H8="",I8=""),"",  H8-H7)</f>
        <v/>
      </c>
      <c r="K8" s="12" t="str">
        <f t="shared" ref="K8:K29" si="3">IF(OR(H8="",I8=""),"", I8-I7)</f>
        <v/>
      </c>
      <c r="L8" s="13" t="str">
        <f>IF(OR(H8="",I8=""),"", hike($N$1,$C8))</f>
        <v/>
      </c>
      <c r="M8" s="13" t="str">
        <f>IF(OR(H8="",I8=""),"", yokuyori($N$1,$C8))</f>
        <v/>
      </c>
      <c r="N8" s="13" t="str">
        <f t="shared" ref="N8:N36" si="4">IF(OR($H8="",$I8=""),"",  IF(H8=0, N7, IF(J8&lt;=0,N7, INT(( (N7*H7) + (CHOOSE($T$2,L8,M8)*J8) )/H8 ) ) ) )</f>
        <v/>
      </c>
      <c r="O8" s="13" t="str">
        <f t="shared" ref="O8:O36" si="5">IF(OR($H8="",$I8=""),"",  IF(I8=0, O7, IF(K8&lt;=0,O7, INT(( (O7*I7) + (CHOOSE($T$2,L8,M8)*K8) )/I8 ) ) ) )</f>
        <v/>
      </c>
      <c r="P8" s="14" t="str">
        <f t="shared" ref="P8:P36" si="6">IF(OR(H8="",I8=""),"", IF(N8=0,0,IF(J8&lt;0,(N8*ABS(J8))-(CHOOSE($T$2,L8,M8)*ABS(J8)),0)))</f>
        <v/>
      </c>
      <c r="Q8" s="14" t="str">
        <f t="shared" ref="Q8:Q36" si="7">IF(OR(H8="",I8=""),"", IF(O8=0,0,IF(K8&lt;0,(CHOOSE($T$2,L8,M8)*ABS(K8))-(O8*ABS(K8)),0)))</f>
        <v/>
      </c>
      <c r="R8" s="15" t="str">
        <f t="shared" si="0"/>
        <v/>
      </c>
      <c r="S8" s="13" t="str">
        <f t="shared" ref="S8:S36" si="8">IF(OR(H8="",I8=""),"", ( IF(N8=0,0, (N8*ABS(H8)) - (CHOOSE($T$2,L8,M8)*ABS(H8)) ) + IF(O8=0,0, (CHOOSE($T$2,L8,M8)*ABS(I8)) - (O8*ABS(I8)) ) )*$T$3)</f>
        <v/>
      </c>
      <c r="T8" s="13" t="str">
        <f t="shared" ref="T8:T36" si="9">IF(OR(H8="",I8=""),"", T7+ ((P8+Q8)*$T$3-R8) )</f>
        <v/>
      </c>
    </row>
    <row r="9" spans="2:20">
      <c r="B9" s="8">
        <v>3</v>
      </c>
      <c r="C9" s="9" t="str">
        <f>IF(OR(H9="",I9=""),"", kdate($N$1,C8,1))</f>
        <v/>
      </c>
      <c r="D9" s="10" t="str">
        <f t="shared" si="1"/>
        <v/>
      </c>
      <c r="E9" s="11" t="str">
        <f>IF(OR(H9="",I9=""),"", hike($N$1,$C9) - yori($N$1,$C9))</f>
        <v/>
      </c>
      <c r="F9" s="8" t="str">
        <f>IF(OR(H9="",I9=""),"", IF(yori($N$1,$C9) &lt; hike($N$1,$C9), yori($N$1,$C9) - yasu($N$1,$C9), hike($N$1,$C9) - yasu($N$1,$C9) ) )</f>
        <v/>
      </c>
      <c r="G9" s="8" t="str">
        <f>IF(OR(H9="",I9=""),"", IF(yori($N$1,$C9) &lt; hike($N$1,$C9), taka($N$1,$C9) - hike($N$1,$C9), taka($N$1,$C9) - yori($N$1,$C9) ) )</f>
        <v/>
      </c>
      <c r="H9" s="22"/>
      <c r="I9" s="22"/>
      <c r="J9" s="12" t="str">
        <f t="shared" si="2"/>
        <v/>
      </c>
      <c r="K9" s="12" t="str">
        <f t="shared" si="3"/>
        <v/>
      </c>
      <c r="L9" s="13" t="str">
        <f>IF(OR(H9="",I9=""),"", hike($N$1,$C9))</f>
        <v/>
      </c>
      <c r="M9" s="13" t="str">
        <f>IF(OR(H9="",I9=""),"", yokuyori($N$1,$C9))</f>
        <v/>
      </c>
      <c r="N9" s="13" t="str">
        <f t="shared" si="4"/>
        <v/>
      </c>
      <c r="O9" s="13" t="str">
        <f t="shared" si="5"/>
        <v/>
      </c>
      <c r="P9" s="14" t="str">
        <f t="shared" si="6"/>
        <v/>
      </c>
      <c r="Q9" s="14" t="str">
        <f t="shared" si="7"/>
        <v/>
      </c>
      <c r="R9" s="15" t="str">
        <f t="shared" si="0"/>
        <v/>
      </c>
      <c r="S9" s="13" t="str">
        <f t="shared" si="8"/>
        <v/>
      </c>
      <c r="T9" s="13" t="str">
        <f t="shared" si="9"/>
        <v/>
      </c>
    </row>
    <row r="10" spans="2:20">
      <c r="B10" s="8">
        <v>4</v>
      </c>
      <c r="C10" s="9" t="str">
        <f>IF(OR(H10="",I10=""),"", kdate($N$1,C9,1))</f>
        <v/>
      </c>
      <c r="D10" s="10" t="str">
        <f t="shared" si="1"/>
        <v/>
      </c>
      <c r="E10" s="11" t="str">
        <f>IF(OR(H10="",I10=""),"", hike($N$1,$C10) - yori($N$1,$C10))</f>
        <v/>
      </c>
      <c r="F10" s="8" t="str">
        <f>IF(OR(H10="",I10=""),"", IF(yori($N$1,$C10) &lt; hike($N$1,$C10), yori($N$1,$C10) - yasu($N$1,$C10), hike($N$1,$C10) - yasu($N$1,$C10) ) )</f>
        <v/>
      </c>
      <c r="G10" s="8" t="str">
        <f>IF(OR(H10="",I10=""),"", IF(yori($N$1,$C10) &lt; hike($N$1,$C10), taka($N$1,$C10) - hike($N$1,$C10), taka($N$1,$C10) - yori($N$1,$C10) ) )</f>
        <v/>
      </c>
      <c r="H10" s="22"/>
      <c r="I10" s="22"/>
      <c r="J10" s="12" t="str">
        <f t="shared" si="2"/>
        <v/>
      </c>
      <c r="K10" s="12" t="str">
        <f t="shared" si="3"/>
        <v/>
      </c>
      <c r="L10" s="13" t="str">
        <f>IF(OR(H10="",I10=""),"", hike($N$1,$C10))</f>
        <v/>
      </c>
      <c r="M10" s="13" t="str">
        <f>IF(OR(H10="",I10=""),"", yokuyori($N$1,$C10))</f>
        <v/>
      </c>
      <c r="N10" s="13" t="str">
        <f t="shared" si="4"/>
        <v/>
      </c>
      <c r="O10" s="13" t="str">
        <f t="shared" si="5"/>
        <v/>
      </c>
      <c r="P10" s="14" t="str">
        <f t="shared" si="6"/>
        <v/>
      </c>
      <c r="Q10" s="14" t="str">
        <f t="shared" si="7"/>
        <v/>
      </c>
      <c r="R10" s="15" t="str">
        <f t="shared" si="0"/>
        <v/>
      </c>
      <c r="S10" s="13" t="str">
        <f t="shared" si="8"/>
        <v/>
      </c>
      <c r="T10" s="13" t="str">
        <f t="shared" si="9"/>
        <v/>
      </c>
    </row>
    <row r="11" spans="2:20">
      <c r="B11" s="8">
        <v>5</v>
      </c>
      <c r="C11" s="9" t="str">
        <f>IF(OR(H11="",I11=""),"", kdate($N$1,C10,1))</f>
        <v/>
      </c>
      <c r="D11" s="10" t="str">
        <f t="shared" si="1"/>
        <v/>
      </c>
      <c r="E11" s="11" t="str">
        <f>IF(OR(H11="",I11=""),"", hike($N$1,$C11) - yori($N$1,$C11))</f>
        <v/>
      </c>
      <c r="F11" s="8" t="str">
        <f>IF(OR(H11="",I11=""),"", IF(yori($N$1,$C11) &lt; hike($N$1,$C11), yori($N$1,$C11) - yasu($N$1,$C11), hike($N$1,$C11) - yasu($N$1,$C11) ) )</f>
        <v/>
      </c>
      <c r="G11" s="8" t="str">
        <f>IF(OR(H11="",I11=""),"", IF(yori($N$1,$C11) &lt; hike($N$1,$C11), taka($N$1,$C11) - hike($N$1,$C11), taka($N$1,$C11) - yori($N$1,$C11) ) )</f>
        <v/>
      </c>
      <c r="H11" s="22"/>
      <c r="I11" s="22"/>
      <c r="J11" s="12" t="str">
        <f t="shared" si="2"/>
        <v/>
      </c>
      <c r="K11" s="12" t="str">
        <f t="shared" si="3"/>
        <v/>
      </c>
      <c r="L11" s="13" t="str">
        <f>IF(OR(H11="",I11=""),"", hike($N$1,$C11))</f>
        <v/>
      </c>
      <c r="M11" s="13" t="str">
        <f>IF(OR(H11="",I11=""),"", yokuyori($N$1,$C11))</f>
        <v/>
      </c>
      <c r="N11" s="13" t="str">
        <f t="shared" si="4"/>
        <v/>
      </c>
      <c r="O11" s="13" t="str">
        <f t="shared" si="5"/>
        <v/>
      </c>
      <c r="P11" s="14" t="str">
        <f t="shared" si="6"/>
        <v/>
      </c>
      <c r="Q11" s="14" t="str">
        <f t="shared" si="7"/>
        <v/>
      </c>
      <c r="R11" s="15" t="str">
        <f t="shared" si="0"/>
        <v/>
      </c>
      <c r="S11" s="13" t="str">
        <f t="shared" si="8"/>
        <v/>
      </c>
      <c r="T11" s="13" t="str">
        <f t="shared" si="9"/>
        <v/>
      </c>
    </row>
    <row r="12" spans="2:20">
      <c r="B12" s="8">
        <v>6</v>
      </c>
      <c r="C12" s="9" t="str">
        <f>IF(OR(H12="",I12=""),"", kdate($N$1,C11,1))</f>
        <v/>
      </c>
      <c r="D12" s="10" t="str">
        <f t="shared" si="1"/>
        <v/>
      </c>
      <c r="E12" s="11" t="str">
        <f>IF(OR(H12="",I12=""),"", hike($N$1,$C12) - yori($N$1,$C12))</f>
        <v/>
      </c>
      <c r="F12" s="8" t="str">
        <f>IF(OR(H12="",I12=""),"", IF(yori($N$1,$C12) &lt; hike($N$1,$C12), yori($N$1,$C12) - yasu($N$1,$C12), hike($N$1,$C12) - yasu($N$1,$C12) ) )</f>
        <v/>
      </c>
      <c r="G12" s="8" t="str">
        <f>IF(OR(H12="",I12=""),"", IF(yori($N$1,$C12) &lt; hike($N$1,$C12), taka($N$1,$C12) - hike($N$1,$C12), taka($N$1,$C12) - yori($N$1,$C12) ) )</f>
        <v/>
      </c>
      <c r="H12" s="22"/>
      <c r="I12" s="22"/>
      <c r="J12" s="12" t="str">
        <f t="shared" si="2"/>
        <v/>
      </c>
      <c r="K12" s="12" t="str">
        <f t="shared" si="3"/>
        <v/>
      </c>
      <c r="L12" s="13" t="str">
        <f>IF(OR(H12="",I12=""),"", hike($N$1,$C12))</f>
        <v/>
      </c>
      <c r="M12" s="13" t="str">
        <f>IF(OR(H12="",I12=""),"", yokuyori($N$1,$C12))</f>
        <v/>
      </c>
      <c r="N12" s="13" t="str">
        <f t="shared" si="4"/>
        <v/>
      </c>
      <c r="O12" s="13" t="str">
        <f t="shared" si="5"/>
        <v/>
      </c>
      <c r="P12" s="14" t="str">
        <f t="shared" si="6"/>
        <v/>
      </c>
      <c r="Q12" s="14" t="str">
        <f t="shared" si="7"/>
        <v/>
      </c>
      <c r="R12" s="15" t="str">
        <f t="shared" si="0"/>
        <v/>
      </c>
      <c r="S12" s="13" t="str">
        <f t="shared" si="8"/>
        <v/>
      </c>
      <c r="T12" s="13" t="str">
        <f t="shared" si="9"/>
        <v/>
      </c>
    </row>
    <row r="13" spans="2:20">
      <c r="B13" s="8">
        <v>7</v>
      </c>
      <c r="C13" s="9" t="str">
        <f>IF(OR(H13="",I13=""),"", kdate($N$1,C12,1))</f>
        <v/>
      </c>
      <c r="D13" s="10" t="str">
        <f t="shared" si="1"/>
        <v/>
      </c>
      <c r="E13" s="11" t="str">
        <f>IF(OR(H13="",I13=""),"", hike($N$1,$C13) - yori($N$1,$C13))</f>
        <v/>
      </c>
      <c r="F13" s="8" t="str">
        <f>IF(OR(H13="",I13=""),"", IF(yori($N$1,$C13) &lt; hike($N$1,$C13), yori($N$1,$C13) - yasu($N$1,$C13), hike($N$1,$C13) - yasu($N$1,$C13) ) )</f>
        <v/>
      </c>
      <c r="G13" s="8" t="str">
        <f>IF(OR(H13="",I13=""),"", IF(yori($N$1,$C13) &lt; hike($N$1,$C13), taka($N$1,$C13) - hike($N$1,$C13), taka($N$1,$C13) - yori($N$1,$C13) ) )</f>
        <v/>
      </c>
      <c r="H13" s="22"/>
      <c r="I13" s="22"/>
      <c r="J13" s="12" t="str">
        <f t="shared" si="2"/>
        <v/>
      </c>
      <c r="K13" s="12" t="str">
        <f t="shared" si="3"/>
        <v/>
      </c>
      <c r="L13" s="13" t="str">
        <f>IF(OR(H13="",I13=""),"", hike($N$1,$C13))</f>
        <v/>
      </c>
      <c r="M13" s="13" t="str">
        <f>IF(OR(H13="",I13=""),"", yokuyori($N$1,$C13))</f>
        <v/>
      </c>
      <c r="N13" s="13" t="str">
        <f t="shared" si="4"/>
        <v/>
      </c>
      <c r="O13" s="13" t="str">
        <f t="shared" si="5"/>
        <v/>
      </c>
      <c r="P13" s="14" t="str">
        <f t="shared" si="6"/>
        <v/>
      </c>
      <c r="Q13" s="14" t="str">
        <f t="shared" si="7"/>
        <v/>
      </c>
      <c r="R13" s="15" t="str">
        <f t="shared" si="0"/>
        <v/>
      </c>
      <c r="S13" s="13" t="str">
        <f t="shared" si="8"/>
        <v/>
      </c>
      <c r="T13" s="13" t="str">
        <f t="shared" si="9"/>
        <v/>
      </c>
    </row>
    <row r="14" spans="2:20">
      <c r="B14" s="8">
        <v>8</v>
      </c>
      <c r="C14" s="9" t="str">
        <f>IF(OR(H14="",I14=""),"", kdate($N$1,C13,1))</f>
        <v/>
      </c>
      <c r="D14" s="10" t="str">
        <f t="shared" si="1"/>
        <v/>
      </c>
      <c r="E14" s="11" t="str">
        <f>IF(OR(H14="",I14=""),"", hike($N$1,$C14) - yori($N$1,$C14))</f>
        <v/>
      </c>
      <c r="F14" s="8" t="str">
        <f>IF(OR(H14="",I14=""),"", IF(yori($N$1,$C14) &lt; hike($N$1,$C14), yori($N$1,$C14) - yasu($N$1,$C14), hike($N$1,$C14) - yasu($N$1,$C14) ) )</f>
        <v/>
      </c>
      <c r="G14" s="8" t="str">
        <f>IF(OR(H14="",I14=""),"", IF(yori($N$1,$C14) &lt; hike($N$1,$C14), taka($N$1,$C14) - hike($N$1,$C14), taka($N$1,$C14) - yori($N$1,$C14) ) )</f>
        <v/>
      </c>
      <c r="H14" s="22"/>
      <c r="I14" s="22"/>
      <c r="J14" s="12" t="str">
        <f t="shared" si="2"/>
        <v/>
      </c>
      <c r="K14" s="12" t="str">
        <f t="shared" si="3"/>
        <v/>
      </c>
      <c r="L14" s="13" t="str">
        <f>IF(OR(H14="",I14=""),"", hike($N$1,$C14))</f>
        <v/>
      </c>
      <c r="M14" s="13" t="str">
        <f>IF(OR(H14="",I14=""),"", yokuyori($N$1,$C14))</f>
        <v/>
      </c>
      <c r="N14" s="13" t="str">
        <f t="shared" si="4"/>
        <v/>
      </c>
      <c r="O14" s="13" t="str">
        <f t="shared" si="5"/>
        <v/>
      </c>
      <c r="P14" s="14" t="str">
        <f t="shared" si="6"/>
        <v/>
      </c>
      <c r="Q14" s="14" t="str">
        <f t="shared" si="7"/>
        <v/>
      </c>
      <c r="R14" s="15" t="str">
        <f t="shared" si="0"/>
        <v/>
      </c>
      <c r="S14" s="13" t="str">
        <f t="shared" si="8"/>
        <v/>
      </c>
      <c r="T14" s="13" t="str">
        <f t="shared" si="9"/>
        <v/>
      </c>
    </row>
    <row r="15" spans="2:20">
      <c r="B15" s="8">
        <v>9</v>
      </c>
      <c r="C15" s="9" t="str">
        <f>IF(OR(H15="",I15=""),"", kdate($N$1,C14,1))</f>
        <v/>
      </c>
      <c r="D15" s="10" t="str">
        <f t="shared" si="1"/>
        <v/>
      </c>
      <c r="E15" s="11" t="str">
        <f>IF(OR(H15="",I15=""),"", hike($N$1,$C15) - yori($N$1,$C15))</f>
        <v/>
      </c>
      <c r="F15" s="8" t="str">
        <f>IF(OR(H15="",I15=""),"", IF(yori($N$1,$C15) &lt; hike($N$1,$C15), yori($N$1,$C15) - yasu($N$1,$C15), hike($N$1,$C15) - yasu($N$1,$C15) ) )</f>
        <v/>
      </c>
      <c r="G15" s="8" t="str">
        <f>IF(OR(H15="",I15=""),"", IF(yori($N$1,$C15) &lt; hike($N$1,$C15), taka($N$1,$C15) - hike($N$1,$C15), taka($N$1,$C15) - yori($N$1,$C15) ) )</f>
        <v/>
      </c>
      <c r="H15" s="22"/>
      <c r="I15" s="22"/>
      <c r="J15" s="12" t="str">
        <f t="shared" si="2"/>
        <v/>
      </c>
      <c r="K15" s="12" t="str">
        <f t="shared" si="3"/>
        <v/>
      </c>
      <c r="L15" s="13" t="str">
        <f>IF(OR(H15="",I15=""),"", hike($N$1,$C15))</f>
        <v/>
      </c>
      <c r="M15" s="13" t="str">
        <f>IF(OR(H15="",I15=""),"", yokuyori($N$1,$C15))</f>
        <v/>
      </c>
      <c r="N15" s="13" t="str">
        <f t="shared" si="4"/>
        <v/>
      </c>
      <c r="O15" s="13" t="str">
        <f t="shared" si="5"/>
        <v/>
      </c>
      <c r="P15" s="14" t="str">
        <f t="shared" si="6"/>
        <v/>
      </c>
      <c r="Q15" s="14" t="str">
        <f t="shared" si="7"/>
        <v/>
      </c>
      <c r="R15" s="15" t="str">
        <f t="shared" si="0"/>
        <v/>
      </c>
      <c r="S15" s="13" t="str">
        <f t="shared" si="8"/>
        <v/>
      </c>
      <c r="T15" s="13" t="str">
        <f t="shared" si="9"/>
        <v/>
      </c>
    </row>
    <row r="16" spans="2:20">
      <c r="B16" s="8">
        <v>10</v>
      </c>
      <c r="C16" s="9" t="str">
        <f>IF(OR(H16="",I16=""),"", kdate($N$1,C15,1))</f>
        <v/>
      </c>
      <c r="D16" s="10" t="str">
        <f t="shared" si="1"/>
        <v/>
      </c>
      <c r="E16" s="11" t="str">
        <f>IF(OR(H16="",I16=""),"", hike($N$1,$C16) - yori($N$1,$C16))</f>
        <v/>
      </c>
      <c r="F16" s="8" t="str">
        <f>IF(OR(H16="",I16=""),"", IF(yori($N$1,$C16) &lt; hike($N$1,$C16), yori($N$1,$C16) - yasu($N$1,$C16), hike($N$1,$C16) - yasu($N$1,$C16) ) )</f>
        <v/>
      </c>
      <c r="G16" s="8" t="str">
        <f>IF(OR(H16="",I16=""),"", IF(yori($N$1,$C16) &lt; hike($N$1,$C16), taka($N$1,$C16) - hike($N$1,$C16), taka($N$1,$C16) - yori($N$1,$C16) ) )</f>
        <v/>
      </c>
      <c r="H16" s="22"/>
      <c r="I16" s="22"/>
      <c r="J16" s="12" t="str">
        <f t="shared" si="2"/>
        <v/>
      </c>
      <c r="K16" s="12" t="str">
        <f t="shared" si="3"/>
        <v/>
      </c>
      <c r="L16" s="13" t="str">
        <f>IF(OR(H16="",I16=""),"", hike($N$1,$C16))</f>
        <v/>
      </c>
      <c r="M16" s="13" t="str">
        <f>IF(OR(H16="",I16=""),"", yokuyori($N$1,$C16))</f>
        <v/>
      </c>
      <c r="N16" s="13" t="str">
        <f t="shared" si="4"/>
        <v/>
      </c>
      <c r="O16" s="13" t="str">
        <f t="shared" si="5"/>
        <v/>
      </c>
      <c r="P16" s="14" t="str">
        <f t="shared" si="6"/>
        <v/>
      </c>
      <c r="Q16" s="14" t="str">
        <f t="shared" si="7"/>
        <v/>
      </c>
      <c r="R16" s="15" t="str">
        <f t="shared" si="0"/>
        <v/>
      </c>
      <c r="S16" s="13" t="str">
        <f t="shared" si="8"/>
        <v/>
      </c>
      <c r="T16" s="13" t="str">
        <f t="shared" si="9"/>
        <v/>
      </c>
    </row>
    <row r="17" spans="2:20">
      <c r="B17" s="8">
        <v>11</v>
      </c>
      <c r="C17" s="9" t="str">
        <f>IF(OR(H17="",I17=""),"", kdate($N$1,C16,1))</f>
        <v/>
      </c>
      <c r="D17" s="10" t="str">
        <f t="shared" si="1"/>
        <v/>
      </c>
      <c r="E17" s="11" t="str">
        <f>IF(OR(H17="",I17=""),"", hike($N$1,$C17) - yori($N$1,$C17))</f>
        <v/>
      </c>
      <c r="F17" s="8" t="str">
        <f>IF(OR(H17="",I17=""),"", IF(yori($N$1,$C17) &lt; hike($N$1,$C17), yori($N$1,$C17) - yasu($N$1,$C17), hike($N$1,$C17) - yasu($N$1,$C17) ) )</f>
        <v/>
      </c>
      <c r="G17" s="8" t="str">
        <f>IF(OR(H17="",I17=""),"", IF(yori($N$1,$C17) &lt; hike($N$1,$C17), taka($N$1,$C17) - hike($N$1,$C17), taka($N$1,$C17) - yori($N$1,$C17) ) )</f>
        <v/>
      </c>
      <c r="H17" s="22"/>
      <c r="I17" s="22"/>
      <c r="J17" s="12" t="str">
        <f t="shared" si="2"/>
        <v/>
      </c>
      <c r="K17" s="12" t="str">
        <f t="shared" si="3"/>
        <v/>
      </c>
      <c r="L17" s="13" t="str">
        <f>IF(OR(H17="",I17=""),"", hike($N$1,$C17))</f>
        <v/>
      </c>
      <c r="M17" s="13" t="str">
        <f>IF(OR(H17="",I17=""),"", yokuyori($N$1,$C17))</f>
        <v/>
      </c>
      <c r="N17" s="13" t="str">
        <f t="shared" si="4"/>
        <v/>
      </c>
      <c r="O17" s="13" t="str">
        <f t="shared" si="5"/>
        <v/>
      </c>
      <c r="P17" s="14" t="str">
        <f t="shared" si="6"/>
        <v/>
      </c>
      <c r="Q17" s="14" t="str">
        <f t="shared" si="7"/>
        <v/>
      </c>
      <c r="R17" s="15" t="str">
        <f t="shared" si="0"/>
        <v/>
      </c>
      <c r="S17" s="13" t="str">
        <f t="shared" si="8"/>
        <v/>
      </c>
      <c r="T17" s="13" t="str">
        <f t="shared" si="9"/>
        <v/>
      </c>
    </row>
    <row r="18" spans="2:20">
      <c r="B18" s="8">
        <v>12</v>
      </c>
      <c r="C18" s="9" t="str">
        <f>IF(OR(H18="",I18=""),"", kdate($N$1,C17,1))</f>
        <v/>
      </c>
      <c r="D18" s="10" t="str">
        <f t="shared" si="1"/>
        <v/>
      </c>
      <c r="E18" s="11" t="str">
        <f>IF(OR(H18="",I18=""),"", hike($N$1,$C18) - yori($N$1,$C18))</f>
        <v/>
      </c>
      <c r="F18" s="8" t="str">
        <f>IF(OR(H18="",I18=""),"", IF(yori($N$1,$C18) &lt; hike($N$1,$C18), yori($N$1,$C18) - yasu($N$1,$C18), hike($N$1,$C18) - yasu($N$1,$C18) ) )</f>
        <v/>
      </c>
      <c r="G18" s="8" t="str">
        <f>IF(OR(H18="",I18=""),"", IF(yori($N$1,$C18) &lt; hike($N$1,$C18), taka($N$1,$C18) - hike($N$1,$C18), taka($N$1,$C18) - yori($N$1,$C18) ) )</f>
        <v/>
      </c>
      <c r="H18" s="22"/>
      <c r="I18" s="22"/>
      <c r="J18" s="12" t="str">
        <f t="shared" si="2"/>
        <v/>
      </c>
      <c r="K18" s="12" t="str">
        <f t="shared" si="3"/>
        <v/>
      </c>
      <c r="L18" s="13" t="str">
        <f>IF(OR(H18="",I18=""),"", hike($N$1,$C18))</f>
        <v/>
      </c>
      <c r="M18" s="13" t="str">
        <f>IF(OR(H18="",I18=""),"", yokuyori($N$1,$C18))</f>
        <v/>
      </c>
      <c r="N18" s="13" t="str">
        <f t="shared" si="4"/>
        <v/>
      </c>
      <c r="O18" s="13" t="str">
        <f t="shared" si="5"/>
        <v/>
      </c>
      <c r="P18" s="14" t="str">
        <f t="shared" si="6"/>
        <v/>
      </c>
      <c r="Q18" s="14" t="str">
        <f t="shared" si="7"/>
        <v/>
      </c>
      <c r="R18" s="15" t="str">
        <f t="shared" si="0"/>
        <v/>
      </c>
      <c r="S18" s="13" t="str">
        <f t="shared" si="8"/>
        <v/>
      </c>
      <c r="T18" s="13" t="str">
        <f t="shared" si="9"/>
        <v/>
      </c>
    </row>
    <row r="19" spans="2:20">
      <c r="B19" s="8">
        <v>13</v>
      </c>
      <c r="C19" s="9" t="str">
        <f>IF(OR(H19="",I19=""),"", kdate($N$1,C18,1))</f>
        <v/>
      </c>
      <c r="D19" s="10" t="str">
        <f t="shared" si="1"/>
        <v/>
      </c>
      <c r="E19" s="11" t="str">
        <f>IF(OR(H19="",I19=""),"", hike($N$1,$C19) - yori($N$1,$C19))</f>
        <v/>
      </c>
      <c r="F19" s="8" t="str">
        <f>IF(OR(H19="",I19=""),"", IF(yori($N$1,$C19) &lt; hike($N$1,$C19), yori($N$1,$C19) - yasu($N$1,$C19), hike($N$1,$C19) - yasu($N$1,$C19) ) )</f>
        <v/>
      </c>
      <c r="G19" s="8" t="str">
        <f>IF(OR(H19="",I19=""),"", IF(yori($N$1,$C19) &lt; hike($N$1,$C19), taka($N$1,$C19) - hike($N$1,$C19), taka($N$1,$C19) - yori($N$1,$C19) ) )</f>
        <v/>
      </c>
      <c r="H19" s="22"/>
      <c r="I19" s="22"/>
      <c r="J19" s="12" t="str">
        <f t="shared" si="2"/>
        <v/>
      </c>
      <c r="K19" s="12" t="str">
        <f t="shared" si="3"/>
        <v/>
      </c>
      <c r="L19" s="13" t="str">
        <f>IF(OR(H19="",I19=""),"", hike($N$1,$C19))</f>
        <v/>
      </c>
      <c r="M19" s="13" t="str">
        <f>IF(OR(H19="",I19=""),"", yokuyori($N$1,$C19))</f>
        <v/>
      </c>
      <c r="N19" s="13" t="str">
        <f t="shared" si="4"/>
        <v/>
      </c>
      <c r="O19" s="13" t="str">
        <f t="shared" si="5"/>
        <v/>
      </c>
      <c r="P19" s="14" t="str">
        <f t="shared" si="6"/>
        <v/>
      </c>
      <c r="Q19" s="14" t="str">
        <f t="shared" si="7"/>
        <v/>
      </c>
      <c r="R19" s="15" t="str">
        <f t="shared" si="0"/>
        <v/>
      </c>
      <c r="S19" s="13" t="str">
        <f t="shared" si="8"/>
        <v/>
      </c>
      <c r="T19" s="13" t="str">
        <f t="shared" si="9"/>
        <v/>
      </c>
    </row>
    <row r="20" spans="2:20">
      <c r="B20" s="8">
        <v>14</v>
      </c>
      <c r="C20" s="9" t="str">
        <f>IF(OR(H20="",I20=""),"", kdate($N$1,C19,1))</f>
        <v/>
      </c>
      <c r="D20" s="10" t="str">
        <f t="shared" si="1"/>
        <v/>
      </c>
      <c r="E20" s="11" t="str">
        <f>IF(OR(H20="",I20=""),"", hike($N$1,$C20) - yori($N$1,$C20))</f>
        <v/>
      </c>
      <c r="F20" s="8" t="str">
        <f>IF(OR(H20="",I20=""),"", IF(yori($N$1,$C20) &lt; hike($N$1,$C20), yori($N$1,$C20) - yasu($N$1,$C20), hike($N$1,$C20) - yasu($N$1,$C20) ) )</f>
        <v/>
      </c>
      <c r="G20" s="8" t="str">
        <f>IF(OR(H20="",I20=""),"", IF(yori($N$1,$C20) &lt; hike($N$1,$C20), taka($N$1,$C20) - hike($N$1,$C20), taka($N$1,$C20) - yori($N$1,$C20) ) )</f>
        <v/>
      </c>
      <c r="H20" s="22"/>
      <c r="I20" s="22"/>
      <c r="J20" s="12" t="str">
        <f t="shared" si="2"/>
        <v/>
      </c>
      <c r="K20" s="12" t="str">
        <f t="shared" si="3"/>
        <v/>
      </c>
      <c r="L20" s="13" t="str">
        <f>IF(OR(H20="",I20=""),"", hike($N$1,$C20))</f>
        <v/>
      </c>
      <c r="M20" s="13" t="str">
        <f>IF(OR(H20="",I20=""),"", yokuyori($N$1,$C20))</f>
        <v/>
      </c>
      <c r="N20" s="13" t="str">
        <f t="shared" si="4"/>
        <v/>
      </c>
      <c r="O20" s="13" t="str">
        <f t="shared" si="5"/>
        <v/>
      </c>
      <c r="P20" s="14" t="str">
        <f t="shared" si="6"/>
        <v/>
      </c>
      <c r="Q20" s="14" t="str">
        <f t="shared" si="7"/>
        <v/>
      </c>
      <c r="R20" s="15" t="str">
        <f t="shared" si="0"/>
        <v/>
      </c>
      <c r="S20" s="13" t="str">
        <f t="shared" si="8"/>
        <v/>
      </c>
      <c r="T20" s="13" t="str">
        <f t="shared" si="9"/>
        <v/>
      </c>
    </row>
    <row r="21" spans="2:20">
      <c r="B21" s="8">
        <v>15</v>
      </c>
      <c r="C21" s="9" t="str">
        <f>IF(OR(H21="",I21=""),"", kdate($N$1,C20,1))</f>
        <v/>
      </c>
      <c r="D21" s="10" t="str">
        <f t="shared" si="1"/>
        <v/>
      </c>
      <c r="E21" s="11" t="str">
        <f>IF(OR(H21="",I21=""),"", hike($N$1,$C21) - yori($N$1,$C21))</f>
        <v/>
      </c>
      <c r="F21" s="8" t="str">
        <f>IF(OR(H21="",I21=""),"", IF(yori($N$1,$C21) &lt; hike($N$1,$C21), yori($N$1,$C21) - yasu($N$1,$C21), hike($N$1,$C21) - yasu($N$1,$C21) ) )</f>
        <v/>
      </c>
      <c r="G21" s="8" t="str">
        <f>IF(OR(H21="",I21=""),"", IF(yori($N$1,$C21) &lt; hike($N$1,$C21), taka($N$1,$C21) - hike($N$1,$C21), taka($N$1,$C21) - yori($N$1,$C21) ) )</f>
        <v/>
      </c>
      <c r="H21" s="22"/>
      <c r="I21" s="22"/>
      <c r="J21" s="12" t="str">
        <f t="shared" si="2"/>
        <v/>
      </c>
      <c r="K21" s="12" t="str">
        <f t="shared" si="3"/>
        <v/>
      </c>
      <c r="L21" s="13" t="str">
        <f>IF(OR(H21="",I21=""),"", hike($N$1,$C21))</f>
        <v/>
      </c>
      <c r="M21" s="13" t="str">
        <f>IF(OR(H21="",I21=""),"", yokuyori($N$1,$C21))</f>
        <v/>
      </c>
      <c r="N21" s="13" t="str">
        <f t="shared" si="4"/>
        <v/>
      </c>
      <c r="O21" s="13" t="str">
        <f t="shared" si="5"/>
        <v/>
      </c>
      <c r="P21" s="14" t="str">
        <f t="shared" si="6"/>
        <v/>
      </c>
      <c r="Q21" s="14" t="str">
        <f t="shared" si="7"/>
        <v/>
      </c>
      <c r="R21" s="15" t="str">
        <f t="shared" si="0"/>
        <v/>
      </c>
      <c r="S21" s="13" t="str">
        <f t="shared" si="8"/>
        <v/>
      </c>
      <c r="T21" s="13" t="str">
        <f t="shared" si="9"/>
        <v/>
      </c>
    </row>
    <row r="22" spans="2:20">
      <c r="B22" s="8">
        <v>16</v>
      </c>
      <c r="C22" s="9" t="str">
        <f>IF(OR(H22="",I22=""),"", kdate($N$1,C21,1))</f>
        <v/>
      </c>
      <c r="D22" s="10" t="str">
        <f t="shared" si="1"/>
        <v/>
      </c>
      <c r="E22" s="11" t="str">
        <f>IF(OR(H22="",I22=""),"", hike($N$1,$C22) - yori($N$1,$C22))</f>
        <v/>
      </c>
      <c r="F22" s="8" t="str">
        <f>IF(OR(H22="",I22=""),"", IF(yori($N$1,$C22) &lt; hike($N$1,$C22), yori($N$1,$C22) - yasu($N$1,$C22), hike($N$1,$C22) - yasu($N$1,$C22) ) )</f>
        <v/>
      </c>
      <c r="G22" s="8" t="str">
        <f>IF(OR(H22="",I22=""),"", IF(yori($N$1,$C22) &lt; hike($N$1,$C22), taka($N$1,$C22) - hike($N$1,$C22), taka($N$1,$C22) - yori($N$1,$C22) ) )</f>
        <v/>
      </c>
      <c r="H22" s="22"/>
      <c r="I22" s="22"/>
      <c r="J22" s="12" t="str">
        <f t="shared" si="2"/>
        <v/>
      </c>
      <c r="K22" s="12" t="str">
        <f t="shared" si="3"/>
        <v/>
      </c>
      <c r="L22" s="13" t="str">
        <f>IF(OR(H22="",I22=""),"", hike($N$1,$C22))</f>
        <v/>
      </c>
      <c r="M22" s="13" t="str">
        <f>IF(OR(H22="",I22=""),"", yokuyori($N$1,$C22))</f>
        <v/>
      </c>
      <c r="N22" s="13" t="str">
        <f t="shared" si="4"/>
        <v/>
      </c>
      <c r="O22" s="13" t="str">
        <f t="shared" si="5"/>
        <v/>
      </c>
      <c r="P22" s="14" t="str">
        <f t="shared" si="6"/>
        <v/>
      </c>
      <c r="Q22" s="14" t="str">
        <f t="shared" si="7"/>
        <v/>
      </c>
      <c r="R22" s="15" t="str">
        <f t="shared" si="0"/>
        <v/>
      </c>
      <c r="S22" s="13" t="str">
        <f t="shared" si="8"/>
        <v/>
      </c>
      <c r="T22" s="13" t="str">
        <f t="shared" si="9"/>
        <v/>
      </c>
    </row>
    <row r="23" spans="2:20">
      <c r="B23" s="8">
        <v>17</v>
      </c>
      <c r="C23" s="9" t="str">
        <f>IF(OR(H23="",I23=""),"", kdate($N$1,C22,1))</f>
        <v/>
      </c>
      <c r="D23" s="10" t="str">
        <f t="shared" si="1"/>
        <v/>
      </c>
      <c r="E23" s="11" t="str">
        <f>IF(OR(H23="",I23=""),"", hike($N$1,$C23) - yori($N$1,$C23))</f>
        <v/>
      </c>
      <c r="F23" s="8" t="str">
        <f>IF(OR(H23="",I23=""),"", IF(yori($N$1,$C23) &lt; hike($N$1,$C23), yori($N$1,$C23) - yasu($N$1,$C23), hike($N$1,$C23) - yasu($N$1,$C23) ) )</f>
        <v/>
      </c>
      <c r="G23" s="8" t="str">
        <f>IF(OR(H23="",I23=""),"", IF(yori($N$1,$C23) &lt; hike($N$1,$C23), taka($N$1,$C23) - hike($N$1,$C23), taka($N$1,$C23) - yori($N$1,$C23) ) )</f>
        <v/>
      </c>
      <c r="H23" s="22"/>
      <c r="I23" s="22"/>
      <c r="J23" s="12" t="str">
        <f t="shared" si="2"/>
        <v/>
      </c>
      <c r="K23" s="12" t="str">
        <f t="shared" si="3"/>
        <v/>
      </c>
      <c r="L23" s="13" t="str">
        <f>IF(OR(H23="",I23=""),"", hike($N$1,$C23))</f>
        <v/>
      </c>
      <c r="M23" s="13" t="str">
        <f>IF(OR(H23="",I23=""),"", yokuyori($N$1,$C23))</f>
        <v/>
      </c>
      <c r="N23" s="13" t="str">
        <f t="shared" si="4"/>
        <v/>
      </c>
      <c r="O23" s="13" t="str">
        <f t="shared" si="5"/>
        <v/>
      </c>
      <c r="P23" s="14" t="str">
        <f t="shared" si="6"/>
        <v/>
      </c>
      <c r="Q23" s="14" t="str">
        <f t="shared" si="7"/>
        <v/>
      </c>
      <c r="R23" s="15" t="str">
        <f t="shared" si="0"/>
        <v/>
      </c>
      <c r="S23" s="13" t="str">
        <f t="shared" si="8"/>
        <v/>
      </c>
      <c r="T23" s="13" t="str">
        <f t="shared" si="9"/>
        <v/>
      </c>
    </row>
    <row r="24" spans="2:20">
      <c r="B24" s="8">
        <v>18</v>
      </c>
      <c r="C24" s="9" t="str">
        <f>IF(OR(H24="",I24=""),"", kdate($N$1,C23,1))</f>
        <v/>
      </c>
      <c r="D24" s="10" t="str">
        <f t="shared" si="1"/>
        <v/>
      </c>
      <c r="E24" s="11" t="str">
        <f>IF(OR(H24="",I24=""),"", hike($N$1,$C24) - yori($N$1,$C24))</f>
        <v/>
      </c>
      <c r="F24" s="8" t="str">
        <f>IF(OR(H24="",I24=""),"", IF(yori($N$1,$C24) &lt; hike($N$1,$C24), yori($N$1,$C24) - yasu($N$1,$C24), hike($N$1,$C24) - yasu($N$1,$C24) ) )</f>
        <v/>
      </c>
      <c r="G24" s="8" t="str">
        <f>IF(OR(H24="",I24=""),"", IF(yori($N$1,$C24) &lt; hike($N$1,$C24), taka($N$1,$C24) - hike($N$1,$C24), taka($N$1,$C24) - yori($N$1,$C24) ) )</f>
        <v/>
      </c>
      <c r="H24" s="22"/>
      <c r="I24" s="22"/>
      <c r="J24" s="12" t="str">
        <f t="shared" si="2"/>
        <v/>
      </c>
      <c r="K24" s="12" t="str">
        <f t="shared" si="3"/>
        <v/>
      </c>
      <c r="L24" s="13" t="str">
        <f>IF(OR(H24="",I24=""),"", hike($N$1,$C24))</f>
        <v/>
      </c>
      <c r="M24" s="13" t="str">
        <f>IF(OR(H24="",I24=""),"", yokuyori($N$1,$C24))</f>
        <v/>
      </c>
      <c r="N24" s="13" t="str">
        <f t="shared" si="4"/>
        <v/>
      </c>
      <c r="O24" s="13" t="str">
        <f t="shared" si="5"/>
        <v/>
      </c>
      <c r="P24" s="14" t="str">
        <f t="shared" si="6"/>
        <v/>
      </c>
      <c r="Q24" s="14" t="str">
        <f t="shared" si="7"/>
        <v/>
      </c>
      <c r="R24" s="15" t="str">
        <f t="shared" si="0"/>
        <v/>
      </c>
      <c r="S24" s="13" t="str">
        <f t="shared" si="8"/>
        <v/>
      </c>
      <c r="T24" s="13" t="str">
        <f t="shared" si="9"/>
        <v/>
      </c>
    </row>
    <row r="25" spans="2:20">
      <c r="B25" s="8">
        <v>19</v>
      </c>
      <c r="C25" s="9" t="str">
        <f>IF(OR(H25="",I25=""),"", kdate($N$1,C24,1))</f>
        <v/>
      </c>
      <c r="D25" s="10" t="str">
        <f t="shared" si="1"/>
        <v/>
      </c>
      <c r="E25" s="11" t="str">
        <f>IF(OR(H25="",I25=""),"", hike($N$1,$C25) - yori($N$1,$C25))</f>
        <v/>
      </c>
      <c r="F25" s="8" t="str">
        <f>IF(OR(H25="",I25=""),"", IF(yori($N$1,$C25) &lt; hike($N$1,$C25), yori($N$1,$C25) - yasu($N$1,$C25), hike($N$1,$C25) - yasu($N$1,$C25) ) )</f>
        <v/>
      </c>
      <c r="G25" s="8" t="str">
        <f>IF(OR(H25="",I25=""),"", IF(yori($N$1,$C25) &lt; hike($N$1,$C25), taka($N$1,$C25) - hike($N$1,$C25), taka($N$1,$C25) - yori($N$1,$C25) ) )</f>
        <v/>
      </c>
      <c r="H25" s="22"/>
      <c r="I25" s="22"/>
      <c r="J25" s="12" t="str">
        <f t="shared" si="2"/>
        <v/>
      </c>
      <c r="K25" s="12" t="str">
        <f t="shared" si="3"/>
        <v/>
      </c>
      <c r="L25" s="13" t="str">
        <f>IF(OR(H25="",I25=""),"", hike($N$1,$C25))</f>
        <v/>
      </c>
      <c r="M25" s="13" t="str">
        <f>IF(OR(H25="",I25=""),"", yokuyori($N$1,$C25))</f>
        <v/>
      </c>
      <c r="N25" s="13" t="str">
        <f t="shared" si="4"/>
        <v/>
      </c>
      <c r="O25" s="13" t="str">
        <f t="shared" si="5"/>
        <v/>
      </c>
      <c r="P25" s="14" t="str">
        <f t="shared" si="6"/>
        <v/>
      </c>
      <c r="Q25" s="14" t="str">
        <f t="shared" si="7"/>
        <v/>
      </c>
      <c r="R25" s="15" t="str">
        <f t="shared" si="0"/>
        <v/>
      </c>
      <c r="S25" s="13" t="str">
        <f t="shared" si="8"/>
        <v/>
      </c>
      <c r="T25" s="13" t="str">
        <f t="shared" si="9"/>
        <v/>
      </c>
    </row>
    <row r="26" spans="2:20">
      <c r="B26" s="8">
        <v>20</v>
      </c>
      <c r="C26" s="9" t="str">
        <f>IF(OR(H26="",I26=""),"", kdate($N$1,C25,1))</f>
        <v/>
      </c>
      <c r="D26" s="10" t="str">
        <f t="shared" si="1"/>
        <v/>
      </c>
      <c r="E26" s="11" t="str">
        <f>IF(OR(H26="",I26=""),"", hike($N$1,$C26) - yori($N$1,$C26))</f>
        <v/>
      </c>
      <c r="F26" s="8" t="str">
        <f>IF(OR(H26="",I26=""),"", IF(yori($N$1,$C26) &lt; hike($N$1,$C26), yori($N$1,$C26) - yasu($N$1,$C26), hike($N$1,$C26) - yasu($N$1,$C26) ) )</f>
        <v/>
      </c>
      <c r="G26" s="8" t="str">
        <f>IF(OR(H26="",I26=""),"", IF(yori($N$1,$C26) &lt; hike($N$1,$C26), taka($N$1,$C26) - hike($N$1,$C26), taka($N$1,$C26) - yori($N$1,$C26) ) )</f>
        <v/>
      </c>
      <c r="H26" s="22"/>
      <c r="I26" s="22"/>
      <c r="J26" s="12" t="str">
        <f t="shared" si="2"/>
        <v/>
      </c>
      <c r="K26" s="12" t="str">
        <f t="shared" si="3"/>
        <v/>
      </c>
      <c r="L26" s="13" t="str">
        <f>IF(OR(H26="",I26=""),"", hike($N$1,$C26))</f>
        <v/>
      </c>
      <c r="M26" s="13" t="str">
        <f>IF(OR(H26="",I26=""),"", yokuyori($N$1,$C26))</f>
        <v/>
      </c>
      <c r="N26" s="13" t="str">
        <f t="shared" si="4"/>
        <v/>
      </c>
      <c r="O26" s="13" t="str">
        <f t="shared" si="5"/>
        <v/>
      </c>
      <c r="P26" s="14" t="str">
        <f t="shared" si="6"/>
        <v/>
      </c>
      <c r="Q26" s="14" t="str">
        <f t="shared" si="7"/>
        <v/>
      </c>
      <c r="R26" s="15" t="str">
        <f t="shared" si="0"/>
        <v/>
      </c>
      <c r="S26" s="13" t="str">
        <f t="shared" si="8"/>
        <v/>
      </c>
      <c r="T26" s="13" t="str">
        <f t="shared" si="9"/>
        <v/>
      </c>
    </row>
    <row r="27" spans="2:20">
      <c r="B27" s="8">
        <v>21</v>
      </c>
      <c r="C27" s="9" t="str">
        <f>IF(OR(H27="",I27=""),"", kdate($N$1,C26,1))</f>
        <v/>
      </c>
      <c r="D27" s="10" t="str">
        <f t="shared" si="1"/>
        <v/>
      </c>
      <c r="E27" s="11" t="str">
        <f>IF(OR(H27="",I27=""),"", hike($N$1,$C27) - yori($N$1,$C27))</f>
        <v/>
      </c>
      <c r="F27" s="8" t="str">
        <f>IF(OR(H27="",I27=""),"", IF(yori($N$1,$C27) &lt; hike($N$1,$C27), yori($N$1,$C27) - yasu($N$1,$C27), hike($N$1,$C27) - yasu($N$1,$C27) ) )</f>
        <v/>
      </c>
      <c r="G27" s="8" t="str">
        <f>IF(OR(H27="",I27=""),"", IF(yori($N$1,$C27) &lt; hike($N$1,$C27), taka($N$1,$C27) - hike($N$1,$C27), taka($N$1,$C27) - yori($N$1,$C27) ) )</f>
        <v/>
      </c>
      <c r="H27" s="22"/>
      <c r="I27" s="22"/>
      <c r="J27" s="12" t="str">
        <f t="shared" si="2"/>
        <v/>
      </c>
      <c r="K27" s="12" t="str">
        <f t="shared" si="3"/>
        <v/>
      </c>
      <c r="L27" s="13" t="str">
        <f>IF(OR(H27="",I27=""),"", hike($N$1,$C27))</f>
        <v/>
      </c>
      <c r="M27" s="13" t="str">
        <f>IF(OR(H27="",I27=""),"", yokuyori($N$1,$C27))</f>
        <v/>
      </c>
      <c r="N27" s="13" t="str">
        <f t="shared" si="4"/>
        <v/>
      </c>
      <c r="O27" s="13" t="str">
        <f t="shared" si="5"/>
        <v/>
      </c>
      <c r="P27" s="14" t="str">
        <f t="shared" si="6"/>
        <v/>
      </c>
      <c r="Q27" s="14" t="str">
        <f t="shared" si="7"/>
        <v/>
      </c>
      <c r="R27" s="15" t="str">
        <f t="shared" si="0"/>
        <v/>
      </c>
      <c r="S27" s="13" t="str">
        <f t="shared" si="8"/>
        <v/>
      </c>
      <c r="T27" s="13" t="str">
        <f t="shared" si="9"/>
        <v/>
      </c>
    </row>
    <row r="28" spans="2:20">
      <c r="B28" s="8">
        <v>22</v>
      </c>
      <c r="C28" s="9" t="str">
        <f>IF(OR(H28="",I28=""),"", kdate($N$1,C27,1))</f>
        <v/>
      </c>
      <c r="D28" s="10" t="str">
        <f t="shared" si="1"/>
        <v/>
      </c>
      <c r="E28" s="11" t="str">
        <f>IF(OR(H28="",I28=""),"", hike($N$1,$C28) - yori($N$1,$C28))</f>
        <v/>
      </c>
      <c r="F28" s="8" t="str">
        <f>IF(OR(H28="",I28=""),"", IF(yori($N$1,$C28) &lt; hike($N$1,$C28), yori($N$1,$C28) - yasu($N$1,$C28), hike($N$1,$C28) - yasu($N$1,$C28) ) )</f>
        <v/>
      </c>
      <c r="G28" s="8" t="str">
        <f>IF(OR(H28="",I28=""),"", IF(yori($N$1,$C28) &lt; hike($N$1,$C28), taka($N$1,$C28) - hike($N$1,$C28), taka($N$1,$C28) - yori($N$1,$C28) ) )</f>
        <v/>
      </c>
      <c r="H28" s="22"/>
      <c r="I28" s="22"/>
      <c r="J28" s="12" t="str">
        <f t="shared" si="2"/>
        <v/>
      </c>
      <c r="K28" s="12" t="str">
        <f t="shared" si="3"/>
        <v/>
      </c>
      <c r="L28" s="13" t="str">
        <f>IF(OR(H28="",I28=""),"", hike($N$1,$C28))</f>
        <v/>
      </c>
      <c r="M28" s="13" t="str">
        <f>IF(OR(H28="",I28=""),"", yokuyori($N$1,$C28))</f>
        <v/>
      </c>
      <c r="N28" s="13" t="str">
        <f t="shared" si="4"/>
        <v/>
      </c>
      <c r="O28" s="13" t="str">
        <f t="shared" si="5"/>
        <v/>
      </c>
      <c r="P28" s="14" t="str">
        <f t="shared" si="6"/>
        <v/>
      </c>
      <c r="Q28" s="14" t="str">
        <f t="shared" si="7"/>
        <v/>
      </c>
      <c r="R28" s="15" t="str">
        <f t="shared" si="0"/>
        <v/>
      </c>
      <c r="S28" s="13" t="str">
        <f t="shared" si="8"/>
        <v/>
      </c>
      <c r="T28" s="13" t="str">
        <f t="shared" si="9"/>
        <v/>
      </c>
    </row>
    <row r="29" spans="2:20">
      <c r="B29" s="8">
        <v>23</v>
      </c>
      <c r="C29" s="9" t="str">
        <f>IF(OR(H29="",I29=""),"", kdate($N$1,C28,1))</f>
        <v/>
      </c>
      <c r="D29" s="10" t="str">
        <f t="shared" si="1"/>
        <v/>
      </c>
      <c r="E29" s="11" t="str">
        <f>IF(OR(H29="",I29=""),"", hike($N$1,$C29) - yori($N$1,$C29))</f>
        <v/>
      </c>
      <c r="F29" s="8" t="str">
        <f>IF(OR(H29="",I29=""),"", IF(yori($N$1,$C29) &lt; hike($N$1,$C29), yori($N$1,$C29) - yasu($N$1,$C29), hike($N$1,$C29) - yasu($N$1,$C29) ) )</f>
        <v/>
      </c>
      <c r="G29" s="8" t="str">
        <f>IF(OR(H29="",I29=""),"", IF(yori($N$1,$C29) &lt; hike($N$1,$C29), taka($N$1,$C29) - hike($N$1,$C29), taka($N$1,$C29) - yori($N$1,$C29) ) )</f>
        <v/>
      </c>
      <c r="H29" s="22"/>
      <c r="I29" s="22"/>
      <c r="J29" s="12" t="str">
        <f t="shared" si="2"/>
        <v/>
      </c>
      <c r="K29" s="12" t="str">
        <f t="shared" si="3"/>
        <v/>
      </c>
      <c r="L29" s="13" t="str">
        <f>IF(OR(H29="",I29=""),"", hike($N$1,$C29))</f>
        <v/>
      </c>
      <c r="M29" s="13" t="str">
        <f>IF(OR(H29="",I29=""),"", yokuyori($N$1,$C29))</f>
        <v/>
      </c>
      <c r="N29" s="13" t="str">
        <f t="shared" si="4"/>
        <v/>
      </c>
      <c r="O29" s="13" t="str">
        <f t="shared" si="5"/>
        <v/>
      </c>
      <c r="P29" s="14" t="str">
        <f t="shared" si="6"/>
        <v/>
      </c>
      <c r="Q29" s="14" t="str">
        <f t="shared" si="7"/>
        <v/>
      </c>
      <c r="R29" s="15" t="str">
        <f t="shared" si="0"/>
        <v/>
      </c>
      <c r="S29" s="13" t="str">
        <f t="shared" si="8"/>
        <v/>
      </c>
      <c r="T29" s="13" t="str">
        <f t="shared" si="9"/>
        <v/>
      </c>
    </row>
    <row r="30" spans="2:20">
      <c r="B30" s="8">
        <v>24</v>
      </c>
      <c r="C30" s="9" t="str">
        <f>IF(OR(H30="",I30=""),"", kdate($N$1,C29,1))</f>
        <v/>
      </c>
      <c r="D30" s="10" t="str">
        <f t="shared" si="1"/>
        <v/>
      </c>
      <c r="E30" s="11" t="str">
        <f>IF(OR(H30="",I30=""),"", hike($N$1,$C30) - yori($N$1,$C30))</f>
        <v/>
      </c>
      <c r="F30" s="8" t="str">
        <f>IF(OR(H30="",I30=""),"", IF(yori($N$1,$C30) &lt; hike($N$1,$C30), yori($N$1,$C30) - yasu($N$1,$C30), hike($N$1,$C30) - yasu($N$1,$C30) ) )</f>
        <v/>
      </c>
      <c r="G30" s="8" t="str">
        <f>IF(OR(H30="",I30=""),"", IF(yori($N$1,$C30) &lt; hike($N$1,$C30), taka($N$1,$C30) - hike($N$1,$C30), taka($N$1,$C30) - yori($N$1,$C30) ) )</f>
        <v/>
      </c>
      <c r="H30" s="22"/>
      <c r="I30" s="22"/>
      <c r="J30" s="12" t="str">
        <f t="shared" ref="J30:J36" si="10">IF(OR(H30="",I30=""),"",  H30-H29)</f>
        <v/>
      </c>
      <c r="K30" s="12" t="str">
        <f t="shared" ref="K30:K36" si="11">IF(OR(H30="",I30=""),"", I30-I29)</f>
        <v/>
      </c>
      <c r="L30" s="13" t="str">
        <f>IF(OR(H30="",I30=""),"", hike($N$1,$C30))</f>
        <v/>
      </c>
      <c r="M30" s="13" t="str">
        <f>IF(OR(H30="",I30=""),"", yokuyori($N$1,$C30))</f>
        <v/>
      </c>
      <c r="N30" s="13" t="str">
        <f t="shared" si="4"/>
        <v/>
      </c>
      <c r="O30" s="13" t="str">
        <f t="shared" si="5"/>
        <v/>
      </c>
      <c r="P30" s="14" t="str">
        <f t="shared" si="6"/>
        <v/>
      </c>
      <c r="Q30" s="14" t="str">
        <f t="shared" si="7"/>
        <v/>
      </c>
      <c r="R30" s="15" t="str">
        <f t="shared" si="0"/>
        <v/>
      </c>
      <c r="S30" s="13" t="str">
        <f t="shared" si="8"/>
        <v/>
      </c>
      <c r="T30" s="13" t="str">
        <f t="shared" si="9"/>
        <v/>
      </c>
    </row>
    <row r="31" spans="2:20">
      <c r="B31" s="8">
        <v>25</v>
      </c>
      <c r="C31" s="9" t="str">
        <f>IF(OR(H31="",I31=""),"", kdate($N$1,C30,1))</f>
        <v/>
      </c>
      <c r="D31" s="10" t="str">
        <f t="shared" si="1"/>
        <v/>
      </c>
      <c r="E31" s="11" t="str">
        <f>IF(OR(H31="",I31=""),"", hike($N$1,$C31) - yori($N$1,$C31))</f>
        <v/>
      </c>
      <c r="F31" s="8" t="str">
        <f>IF(OR(H31="",I31=""),"", IF(yori($N$1,$C31) &lt; hike($N$1,$C31), yori($N$1,$C31) - yasu($N$1,$C31), hike($N$1,$C31) - yasu($N$1,$C31) ) )</f>
        <v/>
      </c>
      <c r="G31" s="8" t="str">
        <f>IF(OR(H31="",I31=""),"", IF(yori($N$1,$C31) &lt; hike($N$1,$C31), taka($N$1,$C31) - hike($N$1,$C31), taka($N$1,$C31) - yori($N$1,$C31) ) )</f>
        <v/>
      </c>
      <c r="H31" s="22"/>
      <c r="I31" s="22"/>
      <c r="J31" s="12" t="str">
        <f t="shared" si="10"/>
        <v/>
      </c>
      <c r="K31" s="12" t="str">
        <f t="shared" si="11"/>
        <v/>
      </c>
      <c r="L31" s="13" t="str">
        <f>IF(OR(H31="",I31=""),"", hike($N$1,$C31))</f>
        <v/>
      </c>
      <c r="M31" s="13" t="str">
        <f>IF(OR(H31="",I31=""),"", yokuyori($N$1,$C31))</f>
        <v/>
      </c>
      <c r="N31" s="13" t="str">
        <f t="shared" si="4"/>
        <v/>
      </c>
      <c r="O31" s="13" t="str">
        <f t="shared" si="5"/>
        <v/>
      </c>
      <c r="P31" s="14" t="str">
        <f t="shared" si="6"/>
        <v/>
      </c>
      <c r="Q31" s="14" t="str">
        <f t="shared" si="7"/>
        <v/>
      </c>
      <c r="R31" s="15" t="str">
        <f t="shared" si="0"/>
        <v/>
      </c>
      <c r="S31" s="13" t="str">
        <f t="shared" si="8"/>
        <v/>
      </c>
      <c r="T31" s="13" t="str">
        <f t="shared" si="9"/>
        <v/>
      </c>
    </row>
    <row r="32" spans="2:20">
      <c r="B32" s="8">
        <v>26</v>
      </c>
      <c r="C32" s="9" t="str">
        <f>IF(OR(H32="",I32=""),"", kdate($N$1,C31,1))</f>
        <v/>
      </c>
      <c r="D32" s="10" t="str">
        <f t="shared" si="1"/>
        <v/>
      </c>
      <c r="E32" s="11" t="str">
        <f>IF(OR(H32="",I32=""),"", hike($N$1,$C32) - yori($N$1,$C32))</f>
        <v/>
      </c>
      <c r="F32" s="8" t="str">
        <f>IF(OR(H32="",I32=""),"", IF(yori($N$1,$C32) &lt; hike($N$1,$C32), yori($N$1,$C32) - yasu($N$1,$C32), hike($N$1,$C32) - yasu($N$1,$C32) ) )</f>
        <v/>
      </c>
      <c r="G32" s="8" t="str">
        <f>IF(OR(H32="",I32=""),"", IF(yori($N$1,$C32) &lt; hike($N$1,$C32), taka($N$1,$C32) - hike($N$1,$C32), taka($N$1,$C32) - yori($N$1,$C32) ) )</f>
        <v/>
      </c>
      <c r="H32" s="22"/>
      <c r="I32" s="22"/>
      <c r="J32" s="12" t="str">
        <f t="shared" si="10"/>
        <v/>
      </c>
      <c r="K32" s="12" t="str">
        <f t="shared" si="11"/>
        <v/>
      </c>
      <c r="L32" s="13" t="str">
        <f>IF(OR(H32="",I32=""),"", hike($N$1,$C32))</f>
        <v/>
      </c>
      <c r="M32" s="13" t="str">
        <f>IF(OR(H32="",I32=""),"", yokuyori($N$1,$C32))</f>
        <v/>
      </c>
      <c r="N32" s="13" t="str">
        <f t="shared" si="4"/>
        <v/>
      </c>
      <c r="O32" s="13" t="str">
        <f t="shared" si="5"/>
        <v/>
      </c>
      <c r="P32" s="14" t="str">
        <f t="shared" si="6"/>
        <v/>
      </c>
      <c r="Q32" s="14" t="str">
        <f t="shared" si="7"/>
        <v/>
      </c>
      <c r="R32" s="15" t="str">
        <f t="shared" si="0"/>
        <v/>
      </c>
      <c r="S32" s="13" t="str">
        <f t="shared" si="8"/>
        <v/>
      </c>
      <c r="T32" s="13" t="str">
        <f t="shared" si="9"/>
        <v/>
      </c>
    </row>
    <row r="33" spans="2:20">
      <c r="B33" s="8">
        <v>27</v>
      </c>
      <c r="C33" s="9" t="str">
        <f>IF(OR(H33="",I33=""),"", kdate($N$1,C32,1))</f>
        <v/>
      </c>
      <c r="D33" s="10" t="str">
        <f t="shared" si="1"/>
        <v/>
      </c>
      <c r="E33" s="11" t="str">
        <f>IF(OR(H33="",I33=""),"", hike($N$1,$C33) - yori($N$1,$C33))</f>
        <v/>
      </c>
      <c r="F33" s="8" t="str">
        <f>IF(OR(H33="",I33=""),"", IF(yori($N$1,$C33) &lt; hike($N$1,$C33), yori($N$1,$C33) - yasu($N$1,$C33), hike($N$1,$C33) - yasu($N$1,$C33) ) )</f>
        <v/>
      </c>
      <c r="G33" s="8" t="str">
        <f>IF(OR(H33="",I33=""),"", IF(yori($N$1,$C33) &lt; hike($N$1,$C33), taka($N$1,$C33) - hike($N$1,$C33), taka($N$1,$C33) - yori($N$1,$C33) ) )</f>
        <v/>
      </c>
      <c r="H33" s="22"/>
      <c r="I33" s="22"/>
      <c r="J33" s="12" t="str">
        <f t="shared" si="10"/>
        <v/>
      </c>
      <c r="K33" s="12" t="str">
        <f t="shared" si="11"/>
        <v/>
      </c>
      <c r="L33" s="13" t="str">
        <f>IF(OR(H33="",I33=""),"", hike($N$1,$C33))</f>
        <v/>
      </c>
      <c r="M33" s="13" t="str">
        <f>IF(OR(H33="",I33=""),"", yokuyori($N$1,$C33))</f>
        <v/>
      </c>
      <c r="N33" s="13" t="str">
        <f t="shared" si="4"/>
        <v/>
      </c>
      <c r="O33" s="13" t="str">
        <f t="shared" si="5"/>
        <v/>
      </c>
      <c r="P33" s="14" t="str">
        <f t="shared" si="6"/>
        <v/>
      </c>
      <c r="Q33" s="14" t="str">
        <f t="shared" si="7"/>
        <v/>
      </c>
      <c r="R33" s="15" t="str">
        <f t="shared" si="0"/>
        <v/>
      </c>
      <c r="S33" s="13" t="str">
        <f t="shared" si="8"/>
        <v/>
      </c>
      <c r="T33" s="13" t="str">
        <f t="shared" si="9"/>
        <v/>
      </c>
    </row>
    <row r="34" spans="2:20">
      <c r="B34" s="8">
        <v>28</v>
      </c>
      <c r="C34" s="9" t="str">
        <f>IF(OR(H34="",I34=""),"", kdate($N$1,C33,1))</f>
        <v/>
      </c>
      <c r="D34" s="10" t="str">
        <f t="shared" si="1"/>
        <v/>
      </c>
      <c r="E34" s="11" t="str">
        <f>IF(OR(H34="",I34=""),"", hike($N$1,$C34) - yori($N$1,$C34))</f>
        <v/>
      </c>
      <c r="F34" s="8" t="str">
        <f>IF(OR(H34="",I34=""),"", IF(yori($N$1,$C34) &lt; hike($N$1,$C34), yori($N$1,$C34) - yasu($N$1,$C34), hike($N$1,$C34) - yasu($N$1,$C34) ) )</f>
        <v/>
      </c>
      <c r="G34" s="8" t="str">
        <f>IF(OR(H34="",I34=""),"", IF(yori($N$1,$C34) &lt; hike($N$1,$C34), taka($N$1,$C34) - hike($N$1,$C34), taka($N$1,$C34) - yori($N$1,$C34) ) )</f>
        <v/>
      </c>
      <c r="H34" s="22"/>
      <c r="I34" s="22"/>
      <c r="J34" s="12" t="str">
        <f t="shared" si="10"/>
        <v/>
      </c>
      <c r="K34" s="12" t="str">
        <f t="shared" si="11"/>
        <v/>
      </c>
      <c r="L34" s="13" t="str">
        <f>IF(OR(H34="",I34=""),"", hike($N$1,$C34))</f>
        <v/>
      </c>
      <c r="M34" s="13" t="str">
        <f>IF(OR(H34="",I34=""),"", yokuyori($N$1,$C34))</f>
        <v/>
      </c>
      <c r="N34" s="13" t="str">
        <f t="shared" si="4"/>
        <v/>
      </c>
      <c r="O34" s="13" t="str">
        <f t="shared" si="5"/>
        <v/>
      </c>
      <c r="P34" s="14" t="str">
        <f t="shared" si="6"/>
        <v/>
      </c>
      <c r="Q34" s="14" t="str">
        <f t="shared" si="7"/>
        <v/>
      </c>
      <c r="R34" s="15" t="str">
        <f t="shared" si="0"/>
        <v/>
      </c>
      <c r="S34" s="13" t="str">
        <f t="shared" si="8"/>
        <v/>
      </c>
      <c r="T34" s="13" t="str">
        <f t="shared" si="9"/>
        <v/>
      </c>
    </row>
    <row r="35" spans="2:20">
      <c r="B35" s="8">
        <v>29</v>
      </c>
      <c r="C35" s="9" t="str">
        <f>IF(OR(H35="",I35=""),"", kdate($N$1,C34,1))</f>
        <v/>
      </c>
      <c r="D35" s="10" t="str">
        <f>IF(OR(H35="",I35=""),"", WEEKDAY(C35))</f>
        <v/>
      </c>
      <c r="E35" s="11" t="str">
        <f>IF(OR(H35="",I35=""),"", hike($N$1,$C35) - yori($N$1,$C35))</f>
        <v/>
      </c>
      <c r="F35" s="8" t="str">
        <f>IF(OR(H35="",I35=""),"", IF(yori($N$1,$C35) &lt; hike($N$1,$C35), yori($N$1,$C35) - yasu($N$1,$C35), hike($N$1,$C35) - yasu($N$1,$C35) ) )</f>
        <v/>
      </c>
      <c r="G35" s="8" t="str">
        <f>IF(OR(H35="",I35=""),"", IF(yori($N$1,$C35) &lt; hike($N$1,$C35), taka($N$1,$C35) - hike($N$1,$C35), taka($N$1,$C35) - yori($N$1,$C35) ) )</f>
        <v/>
      </c>
      <c r="H35" s="22"/>
      <c r="I35" s="22"/>
      <c r="J35" s="12" t="str">
        <f t="shared" si="10"/>
        <v/>
      </c>
      <c r="K35" s="12" t="str">
        <f t="shared" si="11"/>
        <v/>
      </c>
      <c r="L35" s="13" t="str">
        <f>IF(OR(H35="",I35=""),"", hike($N$1,$C35))</f>
        <v/>
      </c>
      <c r="M35" s="13" t="str">
        <f>IF(OR(H35="",I35=""),"", yokuyori($N$1,$C35))</f>
        <v/>
      </c>
      <c r="N35" s="13" t="str">
        <f t="shared" si="4"/>
        <v/>
      </c>
      <c r="O35" s="13" t="str">
        <f t="shared" si="5"/>
        <v/>
      </c>
      <c r="P35" s="14" t="str">
        <f t="shared" si="6"/>
        <v/>
      </c>
      <c r="Q35" s="14" t="str">
        <f t="shared" si="7"/>
        <v/>
      </c>
      <c r="R35" s="15" t="str">
        <f t="shared" si="0"/>
        <v/>
      </c>
      <c r="S35" s="13" t="str">
        <f t="shared" si="8"/>
        <v/>
      </c>
      <c r="T35" s="13" t="str">
        <f t="shared" si="9"/>
        <v/>
      </c>
    </row>
    <row r="36" spans="2:20">
      <c r="B36" s="8">
        <v>30</v>
      </c>
      <c r="C36" s="9" t="str">
        <f>IF(OR(H36="",I36=""),"", kdate($N$1,C35,1))</f>
        <v/>
      </c>
      <c r="D36" s="10" t="str">
        <f>IF(OR(H36="",I36=""),"", WEEKDAY(C36))</f>
        <v/>
      </c>
      <c r="E36" s="11" t="str">
        <f>IF(OR(H36="",I36=""),"", hike($N$1,$C36) - yori($N$1,$C36))</f>
        <v/>
      </c>
      <c r="F36" s="8" t="str">
        <f>IF(OR(H36="",I36=""),"", IF(yori($N$1,$C36) &lt; hike($N$1,$C36), yori($N$1,$C36) - yasu($N$1,$C36), hike($N$1,$C36) - yasu($N$1,$C36) ) )</f>
        <v/>
      </c>
      <c r="G36" s="8" t="str">
        <f>IF(OR(H36="",I36=""),"", IF(yori($N$1,$C36) &lt; hike($N$1,$C36), taka($N$1,$C36) - hike($N$1,$C36), taka($N$1,$C36) - yori($N$1,$C36) ) )</f>
        <v/>
      </c>
      <c r="H36" s="22"/>
      <c r="I36" s="22"/>
      <c r="J36" s="12" t="str">
        <f t="shared" si="10"/>
        <v/>
      </c>
      <c r="K36" s="12" t="str">
        <f t="shared" si="11"/>
        <v/>
      </c>
      <c r="L36" s="13" t="str">
        <f>IF(OR(H36="",I36=""),"", hike($N$1,$C36))</f>
        <v/>
      </c>
      <c r="M36" s="13" t="str">
        <f>IF(OR(H36="",I36=""),"", yokuyori($N$1,$C36))</f>
        <v/>
      </c>
      <c r="N36" s="13" t="str">
        <f t="shared" si="4"/>
        <v/>
      </c>
      <c r="O36" s="13" t="str">
        <f t="shared" si="5"/>
        <v/>
      </c>
      <c r="P36" s="14" t="str">
        <f t="shared" si="6"/>
        <v/>
      </c>
      <c r="Q36" s="14" t="str">
        <f t="shared" si="7"/>
        <v/>
      </c>
      <c r="R36" s="15" t="str">
        <f t="shared" si="0"/>
        <v/>
      </c>
      <c r="S36" s="13" t="str">
        <f t="shared" si="8"/>
        <v/>
      </c>
      <c r="T36" s="13" t="str">
        <f t="shared" si="9"/>
        <v/>
      </c>
    </row>
    <row r="37" spans="2:20" ht="4.5" customHeight="1"/>
    <row r="38" spans="2:20">
      <c r="B38" s="3" t="s">
        <v>13</v>
      </c>
      <c r="C38" s="3"/>
      <c r="H38" s="4" t="s">
        <v>12</v>
      </c>
      <c r="I38" s="7"/>
      <c r="J38" s="3" t="s">
        <v>11</v>
      </c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>
      <c r="B39" s="3"/>
      <c r="C39" s="3"/>
      <c r="F39" s="4"/>
      <c r="H39" s="4" t="s">
        <v>12</v>
      </c>
      <c r="I39" s="3" t="s">
        <v>24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5" t="s">
        <v>10</v>
      </c>
    </row>
    <row r="40" spans="2:20">
      <c r="D40" s="4"/>
    </row>
  </sheetData>
  <phoneticPr fontId="2"/>
  <conditionalFormatting sqref="E7:E36">
    <cfRule type="cellIs" dxfId="2" priority="1" operator="lessThanOrEqual">
      <formula>-1</formula>
    </cfRule>
    <cfRule type="cellIs" dxfId="1" priority="2" operator="greaterThanOrEqual">
      <formula>1</formula>
    </cfRule>
    <cfRule type="cellIs" dxfId="0" priority="3" operator="equal">
      <formula>0</formula>
    </cfRule>
  </conditionalFormatting>
  <pageMargins left="0.25" right="0.25" top="0.75" bottom="0.75" header="0.3" footer="0.3"/>
  <pageSetup paperSize="9" fitToHeight="0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建玉練習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トレード練習　損益計算シート ver1.00</dc:title>
  <dc:creator/>
  <cp:lastModifiedBy/>
  <dcterms:created xsi:type="dcterms:W3CDTF">2006-09-16T00:00:00Z</dcterms:created>
  <dcterms:modified xsi:type="dcterms:W3CDTF">2020-01-09T12:29:15Z</dcterms:modified>
</cp:coreProperties>
</file>